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2120" windowHeight="4515" activeTab="0"/>
  </bookViews>
  <sheets>
    <sheet name="prijmy BaK r." sheetId="1" r:id="rId1"/>
    <sheet name="príjmy Kap.r." sheetId="2" r:id="rId2"/>
    <sheet name="Bež.vyd.06" sheetId="3" r:id="rId3"/>
    <sheet name="Kap.výd.-06" sheetId="4" r:id="rId4"/>
  </sheets>
  <definedNames>
    <definedName name="_xlnm.Print_Area" localSheetId="2">'Bež.vyd.06'!$A$1:$N$121</definedName>
  </definedNames>
  <calcPr fullCalcOnLoad="1"/>
</workbook>
</file>

<file path=xl/sharedStrings.xml><?xml version="1.0" encoding="utf-8"?>
<sst xmlns="http://schemas.openxmlformats.org/spreadsheetml/2006/main" count="386" uniqueCount="235">
  <si>
    <t>Výdavky verejnej správy</t>
  </si>
  <si>
    <t>Poistné do Všeob.zdr.poisťovne</t>
  </si>
  <si>
    <t>Poistné do Spoloč.zdrav.poisťovne</t>
  </si>
  <si>
    <t>Poistné do ostat.zdravot.poisťovní</t>
  </si>
  <si>
    <t>Poistné do Sociálnej poisťovne</t>
  </si>
  <si>
    <t>Na nemocenské poistenie</t>
  </si>
  <si>
    <t>Energie,voda a komunikácie</t>
  </si>
  <si>
    <t>Knihy, časopisy, noviny</t>
  </si>
  <si>
    <t>Výpočtovej techniky</t>
  </si>
  <si>
    <t>Ostatné tovary a služby</t>
  </si>
  <si>
    <t>Na členské príspevky</t>
  </si>
  <si>
    <t>Energie, voda a komunikácie</t>
  </si>
  <si>
    <t>Požiarna ochrana</t>
  </si>
  <si>
    <t>Cestná doprava</t>
  </si>
  <si>
    <t>Nakladanie s odpadmi</t>
  </si>
  <si>
    <t>Verejné osvetlenie</t>
  </si>
  <si>
    <t>Rekreačné a športové služby</t>
  </si>
  <si>
    <t>610</t>
  </si>
  <si>
    <t>001</t>
  </si>
  <si>
    <t>002</t>
  </si>
  <si>
    <t>003</t>
  </si>
  <si>
    <t>620</t>
  </si>
  <si>
    <t>621</t>
  </si>
  <si>
    <t>622</t>
  </si>
  <si>
    <t>623</t>
  </si>
  <si>
    <t>625</t>
  </si>
  <si>
    <t>627</t>
  </si>
  <si>
    <t>631</t>
  </si>
  <si>
    <t>004</t>
  </si>
  <si>
    <t>632</t>
  </si>
  <si>
    <t>005</t>
  </si>
  <si>
    <t>006</t>
  </si>
  <si>
    <t>007</t>
  </si>
  <si>
    <t>009</t>
  </si>
  <si>
    <t>016</t>
  </si>
  <si>
    <t>633</t>
  </si>
  <si>
    <t>012</t>
  </si>
  <si>
    <t>013</t>
  </si>
  <si>
    <t>015</t>
  </si>
  <si>
    <t>635</t>
  </si>
  <si>
    <t>637</t>
  </si>
  <si>
    <t>642</t>
  </si>
  <si>
    <t>03.2.0</t>
  </si>
  <si>
    <t>05.1.0</t>
  </si>
  <si>
    <t>06.4.0</t>
  </si>
  <si>
    <t>08.1.0</t>
  </si>
  <si>
    <t xml:space="preserve"> - Vyhlásenie samost.SR a Silvester</t>
  </si>
  <si>
    <t>Rutinná a štandardná údržba</t>
  </si>
  <si>
    <t>Zariadenia sociálnych služieb</t>
  </si>
  <si>
    <t>Športové a kultúrne podujatia-Klub dôchodcov</t>
  </si>
  <si>
    <t>08.2.0</t>
  </si>
  <si>
    <t>10.2.0.1</t>
  </si>
  <si>
    <t>04.5.1</t>
  </si>
  <si>
    <t>06.2.0</t>
  </si>
  <si>
    <t xml:space="preserve"> - údržba chodníkov, komunikácií a parkovísk</t>
  </si>
  <si>
    <t xml:space="preserve"> - vianočná výzdoba</t>
  </si>
  <si>
    <t>Mzdy, platy a ost.osobné vyrov.</t>
  </si>
  <si>
    <t>Ukazovateľ</t>
  </si>
  <si>
    <t>01.1.1.6</t>
  </si>
  <si>
    <t>Tovary a služby</t>
  </si>
  <si>
    <t>Cestovné náhrady</t>
  </si>
  <si>
    <t>Energie</t>
  </si>
  <si>
    <t xml:space="preserve">Poštové a telekomunikačné služby </t>
  </si>
  <si>
    <t>Všeobecný materiál</t>
  </si>
  <si>
    <t xml:space="preserve">Reprezentačné </t>
  </si>
  <si>
    <t>Všeobecné služby</t>
  </si>
  <si>
    <t>Poplatky, odvody, dane a clá</t>
  </si>
  <si>
    <t>027</t>
  </si>
  <si>
    <t>Tuzemské</t>
  </si>
  <si>
    <t>Služby</t>
  </si>
  <si>
    <t>Poistné a prísp.do poisťovní a NÚP</t>
  </si>
  <si>
    <t xml:space="preserve">Materiál </t>
  </si>
  <si>
    <t>Materiál</t>
  </si>
  <si>
    <t>- Verejnej zelene</t>
  </si>
  <si>
    <t>10.1.2.3</t>
  </si>
  <si>
    <t xml:space="preserve">BEŽNÉ VÝDAVKY SPOLU </t>
  </si>
  <si>
    <t>v tom:</t>
  </si>
  <si>
    <t>Kapitálové výdavky spolu:</t>
  </si>
  <si>
    <t>Všeobecný materiál (kanc.,čistiaci)</t>
  </si>
  <si>
    <t>Špeciálne služby (advokátske, exekučné)</t>
  </si>
  <si>
    <t>Verejná zeleň</t>
  </si>
  <si>
    <t xml:space="preserve">Poistné a prísp.do poisťovní </t>
  </si>
  <si>
    <t>DAŇOVÉ  PRÍJMY</t>
  </si>
  <si>
    <t>z toho</t>
  </si>
  <si>
    <t>Dane z príj.,ziskov a kapit.majetku</t>
  </si>
  <si>
    <t>Daň z nehnuteľností</t>
  </si>
  <si>
    <t>Daň z pozemkov</t>
  </si>
  <si>
    <t>Daň zo stavieb</t>
  </si>
  <si>
    <t>Domáce dane na tovary a služby</t>
  </si>
  <si>
    <t>Za psa</t>
  </si>
  <si>
    <t>Za užívanie verejného priestranstva</t>
  </si>
  <si>
    <t>NEDAŇOVÉ PRÍJMY:</t>
  </si>
  <si>
    <t>Príjmy z podnikania a vlast.majetku</t>
  </si>
  <si>
    <t>Príjmy z vlastníctva</t>
  </si>
  <si>
    <t>Z prenajatých pozemkov</t>
  </si>
  <si>
    <t>Administr.a iné popl.a platby</t>
  </si>
  <si>
    <t>Administratívne poplatky</t>
  </si>
  <si>
    <t>Popl.z nepriem.a náh.predaja a služ.</t>
  </si>
  <si>
    <t>Za predaj výrobkov, tovarov a služieb</t>
  </si>
  <si>
    <t>GRANTY A TRANSFERY</t>
  </si>
  <si>
    <t>BEŽNÉ  PRÍJMY SPOLU:</t>
  </si>
  <si>
    <t>Daň z bytov a nebyt.priestorov</t>
  </si>
  <si>
    <t>Dane za tovary a služby</t>
  </si>
  <si>
    <t>Za nevýherné hracie prístroje</t>
  </si>
  <si>
    <t>Za predajné automaty</t>
  </si>
  <si>
    <t>Za ubytovanie</t>
  </si>
  <si>
    <t>Za komunálne odpady a drobné stavebné odpady</t>
  </si>
  <si>
    <t>Z prenajatých budov,priestorov a objektov</t>
  </si>
  <si>
    <t>Ostatné poplatky</t>
  </si>
  <si>
    <t>Úroky z tuzem. úver.,pôžičiek,vkladov a NFV</t>
  </si>
  <si>
    <t>Ostatné transfery na prenes.kompetencie:</t>
  </si>
  <si>
    <t>Dane z majetku</t>
  </si>
  <si>
    <t>Na starobné poistenie</t>
  </si>
  <si>
    <t>Na úrazové poistenie</t>
  </si>
  <si>
    <t>Na invalidné poistenie</t>
  </si>
  <si>
    <t>Na poistenie v nezamestnanosti</t>
  </si>
  <si>
    <t>Materiál a služby</t>
  </si>
  <si>
    <t>Na poistenie do rezerv.fondu solidarity</t>
  </si>
  <si>
    <t>Príspevok do doplnkov.dôchod.poisťovní</t>
  </si>
  <si>
    <t>035</t>
  </si>
  <si>
    <t>Opatrovateľská služba</t>
  </si>
  <si>
    <t>Poistné (budov)</t>
  </si>
  <si>
    <t xml:space="preserve">Prídel do sociálneho fondu </t>
  </si>
  <si>
    <t>Všeobecný materiál-stavebný</t>
  </si>
  <si>
    <t>Transfer na reg.rozvoj-podp.nez.-na AČ</t>
  </si>
  <si>
    <t>Výnos DzP FO (DÚ)</t>
  </si>
  <si>
    <t>Transfer  KSÚ-stavebný úrad</t>
  </si>
  <si>
    <t>Likvidácia divokých skládok</t>
  </si>
  <si>
    <t xml:space="preserve">Všeobecná pracovná oblasť </t>
  </si>
  <si>
    <t xml:space="preserve">Všeobecný materiál </t>
  </si>
  <si>
    <t>Všeobecný materiál - AČ</t>
  </si>
  <si>
    <t>Školenie,kurzy,semináre,porady,konferencie</t>
  </si>
  <si>
    <t>Prevádzkové stroje,prístroje,zariadenie,techn.</t>
  </si>
  <si>
    <t xml:space="preserve">Prevádzkových strojov,prístrojov, zar.,techniky </t>
  </si>
  <si>
    <t>Bežné transfery jednotl.a nezis.PO-OV, čl.</t>
  </si>
  <si>
    <t xml:space="preserve"> - verejného osvetlenia </t>
  </si>
  <si>
    <t>Vecné dary (ceny) - súťaže</t>
  </si>
  <si>
    <t>Mzdy, platy a ost.osobné vyr.</t>
  </si>
  <si>
    <t xml:space="preserve"> - poplatky za separovaný zber (NEOS)</t>
  </si>
  <si>
    <t xml:space="preserve">Za prebytočný materiál </t>
  </si>
  <si>
    <t>Z účtov finančného hospodárenia</t>
  </si>
  <si>
    <t>Transfer na registráciu obyvateľov</t>
  </si>
  <si>
    <t>Palivá ako zdroj energie</t>
  </si>
  <si>
    <t>Odmeny a príspevky (poslancom )</t>
  </si>
  <si>
    <t>Odmeny na základe dohody</t>
  </si>
  <si>
    <t>Bežná transf.- členské</t>
  </si>
  <si>
    <t xml:space="preserve">Kultúrne služby </t>
  </si>
  <si>
    <t xml:space="preserve">Elektrická energia </t>
  </si>
  <si>
    <t>Údržba budovy KD</t>
  </si>
  <si>
    <t xml:space="preserve">Služby - konkurzy a súťaže </t>
  </si>
  <si>
    <t>Projekty na detské ihrisko</t>
  </si>
  <si>
    <t>01.1.2.</t>
  </si>
  <si>
    <t>Finančná a rozpočtová oblasť</t>
  </si>
  <si>
    <t>Poplatky a odvody banke</t>
  </si>
  <si>
    <t>- Posedenie pri vatre</t>
  </si>
  <si>
    <t>Údržba prev. strojov a zariadení</t>
  </si>
  <si>
    <t>Kultúrne služby</t>
  </si>
  <si>
    <t>08.4.0</t>
  </si>
  <si>
    <t>Náboženské a iné spoločenské služby</t>
  </si>
  <si>
    <t>Elektrická energia, plyn</t>
  </si>
  <si>
    <t>Odmeny prac na dohodu</t>
  </si>
  <si>
    <t>0.6.3.0</t>
  </si>
  <si>
    <t>Vodné hospodárstvo</t>
  </si>
  <si>
    <t>Transfér z VÚC</t>
  </si>
  <si>
    <t>Pod</t>
  </si>
  <si>
    <t>program</t>
  </si>
  <si>
    <t>zdroja</t>
  </si>
  <si>
    <t xml:space="preserve">Kód </t>
  </si>
  <si>
    <t xml:space="preserve">Ekonomická </t>
  </si>
  <si>
    <t>klasifikácia</t>
  </si>
  <si>
    <t>Položka</t>
  </si>
  <si>
    <t>Bežné príjmy obce Otrhánky</t>
  </si>
  <si>
    <t>Bežné výdavky obce Otrhánky</t>
  </si>
  <si>
    <t>Kód</t>
  </si>
  <si>
    <t>Funkčná</t>
  </si>
  <si>
    <t>klasif.</t>
  </si>
  <si>
    <t>Ekonomická</t>
  </si>
  <si>
    <t>634</t>
  </si>
  <si>
    <t>1.3.</t>
  </si>
  <si>
    <t>2.1., 2.3.,</t>
  </si>
  <si>
    <t>Osobné automobily</t>
  </si>
  <si>
    <t xml:space="preserve">Palivá </t>
  </si>
  <si>
    <t>Poistenie</t>
  </si>
  <si>
    <t>5.1.</t>
  </si>
  <si>
    <t>2.6.</t>
  </si>
  <si>
    <t>5.4.</t>
  </si>
  <si>
    <t>5.2.</t>
  </si>
  <si>
    <t>2.8.</t>
  </si>
  <si>
    <r>
      <t xml:space="preserve">Odvoz vš. druhov odpadu </t>
    </r>
    <r>
      <rPr>
        <sz val="8"/>
        <rFont val="Arial CE"/>
        <family val="0"/>
      </rPr>
      <t>(SOBA, EKO Hunka)</t>
    </r>
  </si>
  <si>
    <r>
      <t xml:space="preserve"> -  za služby, ulož.a likvid. odpadu </t>
    </r>
    <r>
      <rPr>
        <sz val="8"/>
        <rFont val="Arial CE"/>
        <family val="2"/>
      </rPr>
      <t>(EKO Hunka)</t>
    </r>
  </si>
  <si>
    <t>5.3.</t>
  </si>
  <si>
    <t>3.1.</t>
  </si>
  <si>
    <t>08.1.0.</t>
  </si>
  <si>
    <t>Športové služby</t>
  </si>
  <si>
    <t>Rekonštrukcie a modernizácie - KC Dominik</t>
  </si>
  <si>
    <t>Kapitálové  výdavky obce Otrhánky</t>
  </si>
  <si>
    <t>1.4.</t>
  </si>
  <si>
    <t>1.2.2.</t>
  </si>
  <si>
    <t>1.1, 1.2.1.</t>
  </si>
  <si>
    <t>3.2.</t>
  </si>
  <si>
    <t>Futbalový oddiel  Haláčovce - Otrhánky</t>
  </si>
  <si>
    <t xml:space="preserve">Farský turnaj v ST </t>
  </si>
  <si>
    <t>4.2.</t>
  </si>
  <si>
    <t>Údržba DS</t>
  </si>
  <si>
    <t>5.5.</t>
  </si>
  <si>
    <t>4.1.</t>
  </si>
  <si>
    <t>Letná škola</t>
  </si>
  <si>
    <t>2.2.</t>
  </si>
  <si>
    <t>v Eur</t>
  </si>
  <si>
    <t>2012</t>
  </si>
  <si>
    <t>2.5.</t>
  </si>
  <si>
    <t>2.7.</t>
  </si>
  <si>
    <t>2.4.1.</t>
  </si>
  <si>
    <t xml:space="preserve">2.9.1.    </t>
  </si>
  <si>
    <t xml:space="preserve">2.9.1.  </t>
  </si>
  <si>
    <t xml:space="preserve">2.9.2.  </t>
  </si>
  <si>
    <t>2.4.2.</t>
  </si>
  <si>
    <t>Skutočnosť k 31.12.2011</t>
  </si>
  <si>
    <t>Stravovanie</t>
  </si>
  <si>
    <t>Údržba vodovodu</t>
  </si>
  <si>
    <t>Štúdie, posudky</t>
  </si>
  <si>
    <t>Údržba budovy Ocú</t>
  </si>
  <si>
    <t>Športové súťaže pre deti a deň matiek</t>
  </si>
  <si>
    <t>Miestny rozhlas</t>
  </si>
  <si>
    <t>Rekonštrukcia MR</t>
  </si>
  <si>
    <t>Kapitálové transfery</t>
  </si>
  <si>
    <t>KAPITÁLOVÉ  PRÍJMY SPOLU:</t>
  </si>
  <si>
    <t>Rozpočet na 2011</t>
  </si>
  <si>
    <t xml:space="preserve">Rozpočet </t>
  </si>
  <si>
    <t>na r.2011</t>
  </si>
  <si>
    <t>na r. 2011</t>
  </si>
  <si>
    <t xml:space="preserve">plastové vrecia, nájom kont. na sko </t>
  </si>
  <si>
    <t>Transfér na SODB, CDaPK, živ.prostr.</t>
  </si>
  <si>
    <t>STK OROL OTRHANKY</t>
  </si>
  <si>
    <t>Rozpočtu na rok 2012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</si>
</sst>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00\ 00"/>
    <numFmt numFmtId="173" formatCode="00\1"/>
    <numFmt numFmtId="174" formatCode="0.000"/>
    <numFmt numFmtId="175" formatCode="0.0"/>
    <numFmt numFmtId="176" formatCode="\+\ #,##0\ _S_k;\-\ #,##0\ _S_k"/>
    <numFmt numFmtId="177" formatCode="\+\ #,##0\ &quot;Sk&quot;;\-\ #,##0\ &quot;Sk&quot;"/>
    <numFmt numFmtId="178" formatCode="\+\ #,##0;\-\ #,##0"/>
    <numFmt numFmtId="179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0"/>
    </font>
    <font>
      <b/>
      <sz val="16"/>
      <name val="Arial CE"/>
      <family val="0"/>
    </font>
    <font>
      <i/>
      <sz val="14"/>
      <name val="Arial CE"/>
      <family val="0"/>
    </font>
    <font>
      <sz val="16"/>
      <name val="Arial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Font="1" applyBorder="1" applyAlignment="1">
      <alignment/>
    </xf>
    <xf numFmtId="49" fontId="0" fillId="0" borderId="7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ill="1" applyBorder="1" applyAlignment="1">
      <alignment/>
    </xf>
    <xf numFmtId="49" fontId="1" fillId="0" borderId="2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9" xfId="0" applyFont="1" applyBorder="1" applyAlignment="1">
      <alignment/>
    </xf>
    <xf numFmtId="49" fontId="0" fillId="0" borderId="8" xfId="0" applyNumberFormat="1" applyBorder="1" applyAlignment="1">
      <alignment/>
    </xf>
    <xf numFmtId="0" fontId="5" fillId="0" borderId="10" xfId="0" applyFont="1" applyBorder="1" applyAlignment="1">
      <alignment horizontal="left" vertical="center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3" fillId="0" borderId="9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3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3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5" xfId="0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15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0" fillId="0" borderId="20" xfId="0" applyNumberFormat="1" applyBorder="1" applyAlignment="1">
      <alignment/>
    </xf>
    <xf numFmtId="0" fontId="4" fillId="0" borderId="8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19" xfId="0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5" xfId="0" applyFont="1" applyBorder="1" applyAlignment="1">
      <alignment/>
    </xf>
    <xf numFmtId="0" fontId="1" fillId="0" borderId="2" xfId="0" applyFon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1" fillId="0" borderId="4" xfId="0" applyFont="1" applyBorder="1" applyAlignment="1">
      <alignment/>
    </xf>
    <xf numFmtId="49" fontId="0" fillId="0" borderId="22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1" fillId="0" borderId="9" xfId="0" applyNumberFormat="1" applyFont="1" applyFill="1" applyBorder="1" applyAlignment="1">
      <alignment/>
    </xf>
    <xf numFmtId="0" fontId="0" fillId="0" borderId="22" xfId="0" applyBorder="1" applyAlignment="1">
      <alignment horizontal="left"/>
    </xf>
    <xf numFmtId="0" fontId="0" fillId="0" borderId="4" xfId="0" applyFill="1" applyBorder="1" applyAlignment="1">
      <alignment/>
    </xf>
    <xf numFmtId="49" fontId="0" fillId="0" borderId="2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3" fontId="0" fillId="0" borderId="24" xfId="0" applyNumberFormat="1" applyBorder="1" applyAlignment="1">
      <alignment/>
    </xf>
    <xf numFmtId="0" fontId="0" fillId="0" borderId="15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8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176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35" xfId="0" applyFont="1" applyBorder="1" applyAlignment="1">
      <alignment/>
    </xf>
    <xf numFmtId="0" fontId="2" fillId="0" borderId="37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6" fontId="7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7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3" fontId="2" fillId="0" borderId="37" xfId="0" applyNumberFormat="1" applyFont="1" applyBorder="1" applyAlignment="1">
      <alignment/>
    </xf>
    <xf numFmtId="0" fontId="0" fillId="0" borderId="41" xfId="0" applyBorder="1" applyAlignment="1">
      <alignment/>
    </xf>
    <xf numFmtId="2" fontId="7" fillId="0" borderId="4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3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0" fillId="0" borderId="37" xfId="0" applyNumberFormat="1" applyBorder="1" applyAlignment="1">
      <alignment/>
    </xf>
    <xf numFmtId="0" fontId="7" fillId="0" borderId="38" xfId="0" applyFont="1" applyBorder="1" applyAlignment="1">
      <alignment/>
    </xf>
    <xf numFmtId="0" fontId="0" fillId="0" borderId="37" xfId="0" applyBorder="1" applyAlignment="1">
      <alignment/>
    </xf>
    <xf numFmtId="0" fontId="7" fillId="0" borderId="37" xfId="0" applyFont="1" applyBorder="1" applyAlignment="1">
      <alignment/>
    </xf>
    <xf numFmtId="3" fontId="7" fillId="0" borderId="37" xfId="0" applyNumberFormat="1" applyFont="1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40" xfId="0" applyFont="1" applyBorder="1" applyAlignment="1">
      <alignment/>
    </xf>
    <xf numFmtId="14" fontId="7" fillId="0" borderId="38" xfId="0" applyNumberFormat="1" applyFont="1" applyBorder="1" applyAlignment="1">
      <alignment/>
    </xf>
    <xf numFmtId="14" fontId="7" fillId="0" borderId="39" xfId="0" applyNumberFormat="1" applyFont="1" applyBorder="1" applyAlignment="1">
      <alignment/>
    </xf>
    <xf numFmtId="0" fontId="7" fillId="0" borderId="41" xfId="0" applyFont="1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3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 horizontal="right"/>
    </xf>
    <xf numFmtId="0" fontId="0" fillId="0" borderId="46" xfId="0" applyBorder="1" applyAlignment="1">
      <alignment/>
    </xf>
    <xf numFmtId="0" fontId="7" fillId="0" borderId="46" xfId="0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4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0" fontId="0" fillId="0" borderId="46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2" fontId="7" fillId="0" borderId="47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3" fontId="7" fillId="0" borderId="4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0" fontId="2" fillId="0" borderId="43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1" fillId="0" borderId="52" xfId="0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9" fillId="0" borderId="6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6" xfId="0" applyFont="1" applyBorder="1" applyAlignment="1">
      <alignment/>
    </xf>
    <xf numFmtId="2" fontId="8" fillId="0" borderId="13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wrapText="1"/>
    </xf>
    <xf numFmtId="2" fontId="2" fillId="0" borderId="36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4.375" style="0" customWidth="1"/>
    <col min="2" max="2" width="9.25390625" style="0" customWidth="1"/>
    <col min="3" max="3" width="8.00390625" style="0" customWidth="1"/>
    <col min="4" max="4" width="7.25390625" style="0" customWidth="1"/>
    <col min="5" max="5" width="12.75390625" style="0" customWidth="1"/>
    <col min="6" max="6" width="4.00390625" style="0" customWidth="1"/>
    <col min="7" max="7" width="40.875" style="0" customWidth="1"/>
    <col min="8" max="9" width="8.625" style="0" customWidth="1"/>
    <col min="10" max="11" width="10.125" style="52" customWidth="1"/>
  </cols>
  <sheetData>
    <row r="1" spans="2:11" ht="17.25" customHeight="1">
      <c r="B1" s="120"/>
      <c r="G1" s="120" t="s">
        <v>234</v>
      </c>
      <c r="J1"/>
      <c r="K1"/>
    </row>
    <row r="2" spans="2:11" ht="31.5" customHeight="1" thickBot="1">
      <c r="B2" s="121"/>
      <c r="C2" s="121"/>
      <c r="D2" s="121"/>
      <c r="G2" s="122" t="s">
        <v>171</v>
      </c>
      <c r="H2" s="121"/>
      <c r="I2" s="121"/>
      <c r="J2" t="s">
        <v>208</v>
      </c>
      <c r="K2"/>
    </row>
    <row r="3" spans="1:11" ht="24" customHeight="1" thickBot="1">
      <c r="A3" s="98"/>
      <c r="B3" s="100" t="s">
        <v>164</v>
      </c>
      <c r="C3" s="102" t="s">
        <v>167</v>
      </c>
      <c r="D3" s="104" t="s">
        <v>170</v>
      </c>
      <c r="E3" s="109" t="s">
        <v>168</v>
      </c>
      <c r="F3" s="110"/>
      <c r="G3" s="111" t="s">
        <v>57</v>
      </c>
      <c r="H3" s="314"/>
      <c r="I3" s="315"/>
      <c r="J3" s="316"/>
      <c r="K3" s="234" t="s">
        <v>217</v>
      </c>
    </row>
    <row r="4" spans="1:11" ht="25.5" customHeight="1" thickBot="1">
      <c r="A4" s="99"/>
      <c r="B4" s="101" t="s">
        <v>165</v>
      </c>
      <c r="C4" s="103" t="s">
        <v>166</v>
      </c>
      <c r="D4" s="105"/>
      <c r="E4" s="112" t="s">
        <v>169</v>
      </c>
      <c r="F4" s="113"/>
      <c r="G4" s="114"/>
      <c r="H4" s="203">
        <v>2012</v>
      </c>
      <c r="I4" s="204"/>
      <c r="J4" s="214" t="s">
        <v>227</v>
      </c>
      <c r="K4" s="297"/>
    </row>
    <row r="5" spans="1:12" ht="13.5" thickTop="1">
      <c r="A5" s="221">
        <v>1</v>
      </c>
      <c r="B5" s="298"/>
      <c r="C5" s="299">
        <v>111</v>
      </c>
      <c r="D5" s="300">
        <v>100</v>
      </c>
      <c r="E5" s="301"/>
      <c r="F5" s="302"/>
      <c r="G5" s="303" t="s">
        <v>82</v>
      </c>
      <c r="H5" s="304">
        <f>H7+H11+H18</f>
        <v>64445</v>
      </c>
      <c r="I5" s="304">
        <f>I7+I11+I18</f>
        <v>0</v>
      </c>
      <c r="J5" s="304">
        <f>J7+J11+J18</f>
        <v>61459</v>
      </c>
      <c r="K5" s="305">
        <f>K7+K11+K18</f>
        <v>59393</v>
      </c>
      <c r="L5" s="207"/>
    </row>
    <row r="6" spans="1:11" ht="12.75">
      <c r="A6" s="56">
        <f>A5+1</f>
        <v>2</v>
      </c>
      <c r="B6" s="225"/>
      <c r="C6" s="66"/>
      <c r="D6" s="66"/>
      <c r="E6" s="6"/>
      <c r="F6" s="7"/>
      <c r="G6" s="6" t="s">
        <v>83</v>
      </c>
      <c r="H6" s="107"/>
      <c r="I6" s="107"/>
      <c r="J6" s="215"/>
      <c r="K6" s="226"/>
    </row>
    <row r="7" spans="1:11" ht="12.75">
      <c r="A7" s="56">
        <f aca="true" t="shared" si="0" ref="A7:A40">A6+1</f>
        <v>3</v>
      </c>
      <c r="B7" s="225"/>
      <c r="C7" s="66"/>
      <c r="D7" s="67">
        <v>110</v>
      </c>
      <c r="E7" s="6"/>
      <c r="F7" s="7"/>
      <c r="G7" s="34" t="s">
        <v>84</v>
      </c>
      <c r="H7" s="108">
        <f>H9</f>
        <v>51258</v>
      </c>
      <c r="I7" s="108">
        <f>I9</f>
        <v>0</v>
      </c>
      <c r="J7" s="108">
        <f>J9</f>
        <v>50166</v>
      </c>
      <c r="K7" s="227">
        <f>K9</f>
        <v>48204</v>
      </c>
    </row>
    <row r="8" spans="1:11" ht="12.75">
      <c r="A8" s="56">
        <f t="shared" si="0"/>
        <v>4</v>
      </c>
      <c r="B8" s="225"/>
      <c r="C8" s="66"/>
      <c r="D8" s="66"/>
      <c r="E8" s="6"/>
      <c r="F8" s="7"/>
      <c r="G8" s="6" t="s">
        <v>76</v>
      </c>
      <c r="H8" s="107"/>
      <c r="I8" s="107"/>
      <c r="J8" s="216"/>
      <c r="K8" s="228"/>
    </row>
    <row r="9" spans="1:11" ht="12.75">
      <c r="A9" s="56">
        <f t="shared" si="0"/>
        <v>5</v>
      </c>
      <c r="B9" s="225"/>
      <c r="C9" s="66"/>
      <c r="D9" s="66"/>
      <c r="E9" s="6">
        <v>111</v>
      </c>
      <c r="F9" s="7" t="s">
        <v>20</v>
      </c>
      <c r="G9" s="6" t="s">
        <v>125</v>
      </c>
      <c r="H9" s="107">
        <v>51258</v>
      </c>
      <c r="I9" s="107"/>
      <c r="J9" s="216">
        <v>50166</v>
      </c>
      <c r="K9" s="228">
        <v>48204</v>
      </c>
    </row>
    <row r="10" spans="1:11" ht="12.75">
      <c r="A10" s="56">
        <f t="shared" si="0"/>
        <v>6</v>
      </c>
      <c r="B10" s="225"/>
      <c r="C10" s="66"/>
      <c r="D10" s="66"/>
      <c r="E10" s="6"/>
      <c r="F10" s="7"/>
      <c r="G10" s="6"/>
      <c r="H10" s="107"/>
      <c r="I10" s="107"/>
      <c r="J10" s="216"/>
      <c r="K10" s="228"/>
    </row>
    <row r="11" spans="1:11" ht="12.75">
      <c r="A11" s="56">
        <f t="shared" si="0"/>
        <v>7</v>
      </c>
      <c r="B11" s="225"/>
      <c r="C11" s="66">
        <v>41</v>
      </c>
      <c r="D11" s="67">
        <v>120</v>
      </c>
      <c r="E11" s="6"/>
      <c r="F11" s="7"/>
      <c r="G11" s="34" t="s">
        <v>111</v>
      </c>
      <c r="H11" s="108">
        <f>H14+H15+H16</f>
        <v>7004</v>
      </c>
      <c r="I11" s="108">
        <f>I14+I15+I16</f>
        <v>0</v>
      </c>
      <c r="J11" s="108">
        <f>J14+J15+J16</f>
        <v>6783</v>
      </c>
      <c r="K11" s="227">
        <f>K14+K15+K16</f>
        <v>6702</v>
      </c>
    </row>
    <row r="12" spans="1:11" ht="12.75">
      <c r="A12" s="56">
        <f t="shared" si="0"/>
        <v>8</v>
      </c>
      <c r="B12" s="225"/>
      <c r="C12" s="66"/>
      <c r="D12" s="66"/>
      <c r="E12" s="6"/>
      <c r="F12" s="7"/>
      <c r="G12" s="6" t="s">
        <v>76</v>
      </c>
      <c r="H12" s="107"/>
      <c r="I12" s="107"/>
      <c r="J12" s="216"/>
      <c r="K12" s="228"/>
    </row>
    <row r="13" spans="1:11" ht="12.75">
      <c r="A13" s="56">
        <f t="shared" si="0"/>
        <v>9</v>
      </c>
      <c r="B13" s="225"/>
      <c r="C13" s="66"/>
      <c r="D13" s="66"/>
      <c r="E13" s="6">
        <v>121</v>
      </c>
      <c r="F13" s="7"/>
      <c r="G13" s="6" t="s">
        <v>85</v>
      </c>
      <c r="H13" s="107"/>
      <c r="I13" s="107"/>
      <c r="J13" s="216"/>
      <c r="K13" s="228"/>
    </row>
    <row r="14" spans="1:11" ht="12.75">
      <c r="A14" s="56">
        <f t="shared" si="0"/>
        <v>10</v>
      </c>
      <c r="B14" s="225"/>
      <c r="C14" s="66"/>
      <c r="D14" s="66"/>
      <c r="E14" s="6"/>
      <c r="F14" s="7" t="s">
        <v>18</v>
      </c>
      <c r="G14" s="6" t="s">
        <v>86</v>
      </c>
      <c r="H14" s="107">
        <v>4764</v>
      </c>
      <c r="I14" s="107"/>
      <c r="J14" s="217">
        <v>4650</v>
      </c>
      <c r="K14" s="229">
        <v>4588</v>
      </c>
    </row>
    <row r="15" spans="1:11" ht="12.75">
      <c r="A15" s="56">
        <f t="shared" si="0"/>
        <v>11</v>
      </c>
      <c r="B15" s="225"/>
      <c r="C15" s="66"/>
      <c r="D15" s="66"/>
      <c r="E15" s="6"/>
      <c r="F15" s="7" t="s">
        <v>19</v>
      </c>
      <c r="G15" s="6" t="s">
        <v>87</v>
      </c>
      <c r="H15" s="107">
        <v>2200</v>
      </c>
      <c r="I15" s="107"/>
      <c r="J15" s="216">
        <v>2100</v>
      </c>
      <c r="K15" s="228">
        <v>2082</v>
      </c>
    </row>
    <row r="16" spans="1:11" ht="12.75">
      <c r="A16" s="56">
        <f t="shared" si="0"/>
        <v>12</v>
      </c>
      <c r="B16" s="225"/>
      <c r="C16" s="66"/>
      <c r="D16" s="66"/>
      <c r="E16" s="6"/>
      <c r="F16" s="7" t="s">
        <v>20</v>
      </c>
      <c r="G16" s="6" t="s">
        <v>101</v>
      </c>
      <c r="H16" s="107">
        <v>40</v>
      </c>
      <c r="I16" s="107"/>
      <c r="J16" s="216">
        <v>33</v>
      </c>
      <c r="K16" s="228">
        <v>32</v>
      </c>
    </row>
    <row r="17" spans="1:14" ht="12.75">
      <c r="A17" s="56">
        <f t="shared" si="0"/>
        <v>13</v>
      </c>
      <c r="B17" s="225"/>
      <c r="C17" s="66"/>
      <c r="D17" s="66"/>
      <c r="E17" s="6"/>
      <c r="F17" s="7"/>
      <c r="G17" s="6"/>
      <c r="H17" s="107"/>
      <c r="I17" s="107"/>
      <c r="J17" s="216"/>
      <c r="K17" s="228"/>
      <c r="L17" s="59"/>
      <c r="M17" s="59"/>
      <c r="N17" s="59"/>
    </row>
    <row r="18" spans="1:11" ht="12.75">
      <c r="A18" s="56">
        <f t="shared" si="0"/>
        <v>14</v>
      </c>
      <c r="B18" s="225"/>
      <c r="C18" s="66">
        <v>41</v>
      </c>
      <c r="D18" s="67">
        <v>130</v>
      </c>
      <c r="E18" s="6"/>
      <c r="F18" s="7"/>
      <c r="G18" s="34" t="s">
        <v>88</v>
      </c>
      <c r="H18" s="108">
        <f>H21+H22+H23+H24+H25+H26</f>
        <v>6183</v>
      </c>
      <c r="I18" s="108">
        <f>I21+I22+I23+I24+I25+I26</f>
        <v>0</v>
      </c>
      <c r="J18" s="108">
        <f>J21+J22+J23+J24+J25+J26</f>
        <v>4510</v>
      </c>
      <c r="K18" s="227">
        <f>K21+K22+K23+K24+K25+K26</f>
        <v>4487</v>
      </c>
    </row>
    <row r="19" spans="1:11" ht="12.75">
      <c r="A19" s="56">
        <f t="shared" si="0"/>
        <v>15</v>
      </c>
      <c r="B19" s="225"/>
      <c r="C19" s="66"/>
      <c r="D19" s="66"/>
      <c r="E19" s="6"/>
      <c r="F19" s="7"/>
      <c r="G19" s="6" t="s">
        <v>76</v>
      </c>
      <c r="H19" s="107"/>
      <c r="I19" s="107"/>
      <c r="J19" s="216"/>
      <c r="K19" s="228"/>
    </row>
    <row r="20" spans="1:11" ht="12.75">
      <c r="A20" s="56">
        <f t="shared" si="0"/>
        <v>16</v>
      </c>
      <c r="B20" s="225"/>
      <c r="C20" s="66"/>
      <c r="D20" s="66"/>
      <c r="E20" s="6">
        <v>133</v>
      </c>
      <c r="F20" s="6"/>
      <c r="G20" s="6" t="s">
        <v>102</v>
      </c>
      <c r="H20" s="107"/>
      <c r="I20" s="107"/>
      <c r="J20" s="216"/>
      <c r="K20" s="228"/>
    </row>
    <row r="21" spans="1:11" ht="12.75">
      <c r="A21" s="56">
        <f t="shared" si="0"/>
        <v>17</v>
      </c>
      <c r="B21" s="225"/>
      <c r="C21" s="66"/>
      <c r="D21" s="66"/>
      <c r="E21" s="6"/>
      <c r="F21" s="7" t="s">
        <v>18</v>
      </c>
      <c r="G21" s="6" t="s">
        <v>89</v>
      </c>
      <c r="H21" s="107">
        <v>235</v>
      </c>
      <c r="I21" s="107"/>
      <c r="J21" s="216">
        <v>260</v>
      </c>
      <c r="K21" s="228">
        <v>235</v>
      </c>
    </row>
    <row r="22" spans="1:11" ht="12.75">
      <c r="A22" s="56">
        <f t="shared" si="0"/>
        <v>18</v>
      </c>
      <c r="B22" s="225"/>
      <c r="C22" s="66"/>
      <c r="D22" s="66"/>
      <c r="E22" s="6"/>
      <c r="F22" s="7" t="s">
        <v>20</v>
      </c>
      <c r="G22" s="6" t="s">
        <v>103</v>
      </c>
      <c r="H22" s="107"/>
      <c r="I22" s="107"/>
      <c r="J22" s="216"/>
      <c r="K22" s="228"/>
    </row>
    <row r="23" spans="1:11" ht="12.75">
      <c r="A23" s="56">
        <f t="shared" si="0"/>
        <v>19</v>
      </c>
      <c r="B23" s="225"/>
      <c r="C23" s="66"/>
      <c r="D23" s="66"/>
      <c r="E23" s="6"/>
      <c r="F23" s="7" t="s">
        <v>28</v>
      </c>
      <c r="G23" s="6" t="s">
        <v>104</v>
      </c>
      <c r="H23" s="107"/>
      <c r="I23" s="107"/>
      <c r="J23" s="216"/>
      <c r="K23" s="228"/>
    </row>
    <row r="24" spans="1:11" ht="12.75">
      <c r="A24" s="56">
        <f t="shared" si="0"/>
        <v>20</v>
      </c>
      <c r="B24" s="225"/>
      <c r="C24" s="66"/>
      <c r="D24" s="66"/>
      <c r="E24" s="6"/>
      <c r="F24" s="7" t="s">
        <v>31</v>
      </c>
      <c r="G24" s="6" t="s">
        <v>105</v>
      </c>
      <c r="H24" s="107"/>
      <c r="I24" s="107"/>
      <c r="J24" s="216"/>
      <c r="K24" s="228"/>
    </row>
    <row r="25" spans="1:11" ht="12.75">
      <c r="A25" s="56">
        <f t="shared" si="0"/>
        <v>21</v>
      </c>
      <c r="B25" s="225"/>
      <c r="C25" s="66"/>
      <c r="D25" s="66"/>
      <c r="E25" s="6"/>
      <c r="F25" s="7" t="s">
        <v>36</v>
      </c>
      <c r="G25" s="6" t="s">
        <v>90</v>
      </c>
      <c r="H25" s="107">
        <v>50</v>
      </c>
      <c r="I25" s="107"/>
      <c r="J25" s="216">
        <v>50</v>
      </c>
      <c r="K25" s="228">
        <v>46</v>
      </c>
    </row>
    <row r="26" spans="1:11" ht="13.5" thickBot="1">
      <c r="A26" s="99">
        <f t="shared" si="0"/>
        <v>22</v>
      </c>
      <c r="B26" s="230"/>
      <c r="C26" s="97"/>
      <c r="D26" s="66"/>
      <c r="E26" s="6"/>
      <c r="F26" s="7" t="s">
        <v>37</v>
      </c>
      <c r="G26" s="6" t="s">
        <v>106</v>
      </c>
      <c r="H26" s="115">
        <v>5898</v>
      </c>
      <c r="I26" s="115"/>
      <c r="J26" s="218">
        <v>4200</v>
      </c>
      <c r="K26" s="296">
        <v>4206</v>
      </c>
    </row>
    <row r="27" spans="1:11" ht="14.25" hidden="1" thickBot="1" thickTop="1">
      <c r="A27" s="221">
        <f t="shared" si="0"/>
        <v>23</v>
      </c>
      <c r="B27" s="231"/>
      <c r="C27" s="92"/>
      <c r="D27" s="68"/>
      <c r="E27" s="17"/>
      <c r="F27" s="17"/>
      <c r="G27" s="17"/>
      <c r="H27" s="106"/>
      <c r="I27" s="106"/>
      <c r="J27" s="219"/>
      <c r="K27" s="295"/>
    </row>
    <row r="28" spans="1:11" ht="13.5" thickTop="1">
      <c r="A28" s="56">
        <f t="shared" si="0"/>
        <v>24</v>
      </c>
      <c r="B28" s="224"/>
      <c r="C28" s="70">
        <v>41</v>
      </c>
      <c r="D28" s="69">
        <v>200</v>
      </c>
      <c r="E28" s="22"/>
      <c r="F28" s="28"/>
      <c r="G28" s="23" t="s">
        <v>91</v>
      </c>
      <c r="H28" s="116">
        <f>H30+H35+H38+H42</f>
        <v>6175</v>
      </c>
      <c r="I28" s="116">
        <f>I30+I35+I38+I42</f>
        <v>0</v>
      </c>
      <c r="J28" s="116">
        <f>J30+J35+J38+J42</f>
        <v>11520</v>
      </c>
      <c r="K28" s="232">
        <f>K30+K35+K38+K42</f>
        <v>11722</v>
      </c>
    </row>
    <row r="29" spans="1:11" ht="12.75">
      <c r="A29" s="56">
        <f t="shared" si="0"/>
        <v>25</v>
      </c>
      <c r="B29" s="225"/>
      <c r="C29" s="66"/>
      <c r="D29" s="66"/>
      <c r="E29" s="6"/>
      <c r="F29" s="7"/>
      <c r="G29" s="6" t="s">
        <v>83</v>
      </c>
      <c r="H29" s="107"/>
      <c r="I29" s="107"/>
      <c r="J29" s="216"/>
      <c r="K29" s="228"/>
    </row>
    <row r="30" spans="1:11" ht="12.75">
      <c r="A30" s="56">
        <f t="shared" si="0"/>
        <v>26</v>
      </c>
      <c r="B30" s="225"/>
      <c r="C30" s="66"/>
      <c r="D30" s="67">
        <v>210</v>
      </c>
      <c r="E30" s="6"/>
      <c r="F30" s="7"/>
      <c r="G30" s="34" t="s">
        <v>92</v>
      </c>
      <c r="H30" s="108">
        <f>H32+H33</f>
        <v>3600</v>
      </c>
      <c r="I30" s="108">
        <f>I32+I33</f>
        <v>0</v>
      </c>
      <c r="J30" s="108">
        <f>J32+J33</f>
        <v>3700</v>
      </c>
      <c r="K30" s="227">
        <f>K32+K33</f>
        <v>3244</v>
      </c>
    </row>
    <row r="31" spans="1:11" ht="12.75">
      <c r="A31" s="56">
        <v>27</v>
      </c>
      <c r="B31" s="225"/>
      <c r="C31" s="66"/>
      <c r="D31" s="66"/>
      <c r="E31" s="6">
        <v>212</v>
      </c>
      <c r="F31" s="7"/>
      <c r="G31" s="6" t="s">
        <v>93</v>
      </c>
      <c r="H31" s="107"/>
      <c r="I31" s="107"/>
      <c r="J31" s="216"/>
      <c r="K31" s="228"/>
    </row>
    <row r="32" spans="1:11" ht="12.75">
      <c r="A32" s="56">
        <f t="shared" si="0"/>
        <v>28</v>
      </c>
      <c r="B32" s="225"/>
      <c r="C32" s="66"/>
      <c r="D32" s="66"/>
      <c r="E32" s="6"/>
      <c r="F32" s="7" t="s">
        <v>19</v>
      </c>
      <c r="G32" s="6" t="s">
        <v>94</v>
      </c>
      <c r="H32" s="107"/>
      <c r="I32" s="107"/>
      <c r="J32" s="216"/>
      <c r="K32" s="228"/>
    </row>
    <row r="33" spans="1:11" ht="12.75">
      <c r="A33" s="56">
        <f t="shared" si="0"/>
        <v>29</v>
      </c>
      <c r="B33" s="225"/>
      <c r="C33" s="66"/>
      <c r="D33" s="66"/>
      <c r="E33" s="6"/>
      <c r="F33" s="7" t="s">
        <v>20</v>
      </c>
      <c r="G33" s="6" t="s">
        <v>107</v>
      </c>
      <c r="H33" s="107">
        <v>3600</v>
      </c>
      <c r="I33" s="107"/>
      <c r="J33" s="216">
        <v>3700</v>
      </c>
      <c r="K33" s="228">
        <v>3244</v>
      </c>
    </row>
    <row r="34" spans="1:11" ht="12.75">
      <c r="A34" s="56">
        <v>30</v>
      </c>
      <c r="B34" s="225"/>
      <c r="C34" s="66"/>
      <c r="D34" s="66"/>
      <c r="E34" s="6"/>
      <c r="F34" s="6"/>
      <c r="G34" s="6"/>
      <c r="H34" s="107"/>
      <c r="I34" s="107"/>
      <c r="J34" s="216"/>
      <c r="K34" s="228"/>
    </row>
    <row r="35" spans="1:11" ht="12.75">
      <c r="A35" s="56">
        <f t="shared" si="0"/>
        <v>31</v>
      </c>
      <c r="B35" s="225"/>
      <c r="C35" s="66"/>
      <c r="D35" s="67">
        <v>220</v>
      </c>
      <c r="E35" s="6"/>
      <c r="F35" s="7"/>
      <c r="G35" s="34" t="s">
        <v>95</v>
      </c>
      <c r="H35" s="108">
        <f>H37</f>
        <v>150</v>
      </c>
      <c r="I35" s="108">
        <f>I37</f>
        <v>0</v>
      </c>
      <c r="J35" s="108">
        <f>J37</f>
        <v>200</v>
      </c>
      <c r="K35" s="227">
        <f>K37</f>
        <v>190</v>
      </c>
    </row>
    <row r="36" spans="1:11" ht="12.75">
      <c r="A36" s="56">
        <f t="shared" si="0"/>
        <v>32</v>
      </c>
      <c r="B36" s="225"/>
      <c r="C36" s="66"/>
      <c r="D36" s="66"/>
      <c r="E36" s="6">
        <v>221</v>
      </c>
      <c r="F36" s="7"/>
      <c r="G36" s="6" t="s">
        <v>96</v>
      </c>
      <c r="H36" s="107"/>
      <c r="I36" s="107"/>
      <c r="J36" s="216"/>
      <c r="K36" s="228"/>
    </row>
    <row r="37" spans="1:11" ht="12.75">
      <c r="A37" s="56">
        <f t="shared" si="0"/>
        <v>33</v>
      </c>
      <c r="B37" s="225"/>
      <c r="C37" s="66"/>
      <c r="D37" s="66"/>
      <c r="E37" s="6"/>
      <c r="F37" s="7" t="s">
        <v>28</v>
      </c>
      <c r="G37" s="6" t="s">
        <v>108</v>
      </c>
      <c r="H37" s="107">
        <v>150</v>
      </c>
      <c r="I37" s="107"/>
      <c r="J37" s="216">
        <v>200</v>
      </c>
      <c r="K37" s="228">
        <v>190</v>
      </c>
    </row>
    <row r="38" spans="1:11" ht="12.75">
      <c r="A38" s="56">
        <v>34</v>
      </c>
      <c r="B38" s="225"/>
      <c r="C38" s="66"/>
      <c r="D38" s="67">
        <v>223</v>
      </c>
      <c r="E38" s="6"/>
      <c r="F38" s="7"/>
      <c r="G38" s="34" t="s">
        <v>97</v>
      </c>
      <c r="H38" s="108">
        <f>H39+H40</f>
        <v>2420</v>
      </c>
      <c r="I38" s="108">
        <f>I39+I40</f>
        <v>0</v>
      </c>
      <c r="J38" s="108">
        <f>J39+J40</f>
        <v>7600</v>
      </c>
      <c r="K38" s="227">
        <f>K39+K40</f>
        <v>8284</v>
      </c>
    </row>
    <row r="39" spans="1:11" ht="12.75">
      <c r="A39" s="56">
        <f t="shared" si="0"/>
        <v>35</v>
      </c>
      <c r="B39" s="225"/>
      <c r="C39" s="66"/>
      <c r="D39" s="66"/>
      <c r="E39" s="6">
        <v>223</v>
      </c>
      <c r="F39" s="7" t="s">
        <v>18</v>
      </c>
      <c r="G39" s="6" t="s">
        <v>98</v>
      </c>
      <c r="H39" s="107">
        <v>2420</v>
      </c>
      <c r="I39" s="107"/>
      <c r="J39" s="216">
        <v>7600</v>
      </c>
      <c r="K39" s="228">
        <v>8284</v>
      </c>
    </row>
    <row r="40" spans="1:11" ht="12.75">
      <c r="A40" s="56">
        <f t="shared" si="0"/>
        <v>36</v>
      </c>
      <c r="B40" s="225"/>
      <c r="C40" s="66"/>
      <c r="D40" s="66"/>
      <c r="E40" s="6">
        <v>223</v>
      </c>
      <c r="F40" s="7" t="s">
        <v>28</v>
      </c>
      <c r="G40" s="6" t="s">
        <v>139</v>
      </c>
      <c r="H40" s="107">
        <v>0</v>
      </c>
      <c r="I40" s="107"/>
      <c r="J40" s="216"/>
      <c r="K40" s="228"/>
    </row>
    <row r="41" spans="1:11" ht="12.75">
      <c r="A41" s="56">
        <v>37</v>
      </c>
      <c r="B41" s="225"/>
      <c r="C41" s="66"/>
      <c r="D41" s="66"/>
      <c r="E41" s="6"/>
      <c r="F41" s="6"/>
      <c r="G41" s="6"/>
      <c r="H41" s="107"/>
      <c r="I41" s="107"/>
      <c r="J41" s="216"/>
      <c r="K41" s="228"/>
    </row>
    <row r="42" spans="1:11" ht="12.75">
      <c r="A42" s="56">
        <f aca="true" t="shared" si="1" ref="A42:A47">A41+1</f>
        <v>38</v>
      </c>
      <c r="B42" s="225"/>
      <c r="C42" s="66"/>
      <c r="D42" s="67">
        <v>240</v>
      </c>
      <c r="E42" s="6"/>
      <c r="F42" s="7"/>
      <c r="G42" s="34" t="s">
        <v>109</v>
      </c>
      <c r="H42" s="108">
        <f>H44</f>
        <v>5</v>
      </c>
      <c r="I42" s="108">
        <f>I44</f>
        <v>0</v>
      </c>
      <c r="J42" s="108">
        <f>J44</f>
        <v>20</v>
      </c>
      <c r="K42" s="227">
        <f>K44</f>
        <v>4</v>
      </c>
    </row>
    <row r="43" spans="1:11" ht="12.75">
      <c r="A43" s="56">
        <f t="shared" si="1"/>
        <v>39</v>
      </c>
      <c r="B43" s="225"/>
      <c r="C43" s="66"/>
      <c r="D43" s="66"/>
      <c r="E43" s="6"/>
      <c r="F43" s="7"/>
      <c r="G43" s="6" t="s">
        <v>76</v>
      </c>
      <c r="H43" s="107"/>
      <c r="I43" s="107"/>
      <c r="J43" s="216"/>
      <c r="K43" s="228"/>
    </row>
    <row r="44" spans="1:11" ht="12.75">
      <c r="A44" s="56">
        <f t="shared" si="1"/>
        <v>40</v>
      </c>
      <c r="B44" s="225"/>
      <c r="C44" s="66"/>
      <c r="D44" s="66"/>
      <c r="E44" s="6">
        <v>243</v>
      </c>
      <c r="F44" s="7"/>
      <c r="G44" s="6" t="s">
        <v>140</v>
      </c>
      <c r="H44" s="107">
        <v>5</v>
      </c>
      <c r="I44" s="107"/>
      <c r="J44" s="216">
        <v>20</v>
      </c>
      <c r="K44" s="228">
        <v>4</v>
      </c>
    </row>
    <row r="45" spans="1:11" ht="13.5" thickBot="1">
      <c r="A45" s="56">
        <v>41</v>
      </c>
      <c r="B45" s="230"/>
      <c r="C45" s="97"/>
      <c r="D45" s="66"/>
      <c r="E45" s="6"/>
      <c r="F45" s="6"/>
      <c r="G45" s="6"/>
      <c r="H45" s="115"/>
      <c r="I45" s="115"/>
      <c r="J45" s="218"/>
      <c r="K45" s="296"/>
    </row>
    <row r="46" spans="1:11" ht="13.5" thickTop="1">
      <c r="A46" s="221">
        <v>42</v>
      </c>
      <c r="B46" s="224"/>
      <c r="C46" s="70">
        <v>111</v>
      </c>
      <c r="D46" s="69">
        <v>300</v>
      </c>
      <c r="E46" s="29"/>
      <c r="F46" s="30"/>
      <c r="G46" s="23" t="s">
        <v>99</v>
      </c>
      <c r="H46" s="108">
        <f>H47+H48+H49+H50+H51</f>
        <v>530</v>
      </c>
      <c r="I46" s="108">
        <f>I47+I48+I49+I50+I51</f>
        <v>0</v>
      </c>
      <c r="J46" s="108">
        <f>J49+J51+J52</f>
        <v>1041</v>
      </c>
      <c r="K46" s="227">
        <f>K49+K51+K52</f>
        <v>505</v>
      </c>
    </row>
    <row r="47" spans="1:11" ht="12.75">
      <c r="A47" s="56">
        <f t="shared" si="1"/>
        <v>43</v>
      </c>
      <c r="B47" s="225"/>
      <c r="C47" s="66"/>
      <c r="D47" s="66"/>
      <c r="E47" s="6">
        <v>312</v>
      </c>
      <c r="F47" s="7" t="s">
        <v>18</v>
      </c>
      <c r="G47" s="14" t="s">
        <v>124</v>
      </c>
      <c r="H47" s="107"/>
      <c r="I47" s="107"/>
      <c r="J47" s="216"/>
      <c r="K47" s="228"/>
    </row>
    <row r="48" spans="1:11" ht="12.75">
      <c r="A48" s="56">
        <v>44</v>
      </c>
      <c r="B48" s="225"/>
      <c r="C48" s="66"/>
      <c r="D48" s="66"/>
      <c r="E48" s="6"/>
      <c r="F48" s="7"/>
      <c r="G48" s="16" t="s">
        <v>110</v>
      </c>
      <c r="H48" s="107"/>
      <c r="I48" s="107"/>
      <c r="J48" s="216"/>
      <c r="K48" s="228"/>
    </row>
    <row r="49" spans="1:11" ht="12.75">
      <c r="A49" s="56">
        <v>45</v>
      </c>
      <c r="B49" s="225"/>
      <c r="C49" s="66"/>
      <c r="D49" s="66"/>
      <c r="E49" s="6"/>
      <c r="F49" s="7"/>
      <c r="G49" s="6" t="s">
        <v>126</v>
      </c>
      <c r="H49" s="107">
        <v>390</v>
      </c>
      <c r="I49" s="107"/>
      <c r="J49" s="216">
        <v>400</v>
      </c>
      <c r="K49" s="228">
        <v>368</v>
      </c>
    </row>
    <row r="50" spans="1:11" ht="12.75">
      <c r="A50" s="98"/>
      <c r="B50" s="233"/>
      <c r="C50" s="68"/>
      <c r="D50" s="68"/>
      <c r="E50" s="17"/>
      <c r="F50" s="18"/>
      <c r="G50" s="17" t="s">
        <v>163</v>
      </c>
      <c r="H50" s="117"/>
      <c r="I50" s="117"/>
      <c r="J50" s="220"/>
      <c r="K50" s="228"/>
    </row>
    <row r="51" spans="1:12" ht="12.75">
      <c r="A51" s="98">
        <v>46</v>
      </c>
      <c r="B51" s="225"/>
      <c r="C51" s="6"/>
      <c r="D51" s="6"/>
      <c r="E51" s="6"/>
      <c r="F51" s="7"/>
      <c r="G51" s="16" t="s">
        <v>141</v>
      </c>
      <c r="H51" s="107">
        <v>140</v>
      </c>
      <c r="I51" s="107"/>
      <c r="J51" s="285">
        <v>200</v>
      </c>
      <c r="K51" s="228">
        <v>137</v>
      </c>
      <c r="L51" s="48"/>
    </row>
    <row r="52" spans="1:12" ht="13.5" thickBot="1">
      <c r="A52" s="20"/>
      <c r="B52" s="233"/>
      <c r="C52" s="17"/>
      <c r="D52" s="17"/>
      <c r="E52" s="17"/>
      <c r="F52" s="18"/>
      <c r="G52" s="21" t="s">
        <v>232</v>
      </c>
      <c r="H52" s="117"/>
      <c r="I52" s="117"/>
      <c r="J52" s="287">
        <v>441</v>
      </c>
      <c r="K52" s="284">
        <v>0</v>
      </c>
      <c r="L52" s="48"/>
    </row>
    <row r="53" spans="1:11" ht="15.75" customHeight="1" thickBot="1">
      <c r="A53" s="222">
        <f>A51+1</f>
        <v>47</v>
      </c>
      <c r="B53" s="90"/>
      <c r="C53" s="96"/>
      <c r="D53" s="35"/>
      <c r="E53" s="35"/>
      <c r="F53" s="35"/>
      <c r="G53" s="35" t="s">
        <v>100</v>
      </c>
      <c r="H53" s="119">
        <f>H5+H28+H46</f>
        <v>71150</v>
      </c>
      <c r="I53" s="119">
        <f>I5+I28+I46</f>
        <v>0</v>
      </c>
      <c r="J53" s="119">
        <f>J5+J28+J46</f>
        <v>74020</v>
      </c>
      <c r="K53" s="286">
        <f>K5+K28+K46</f>
        <v>71620</v>
      </c>
    </row>
    <row r="54" spans="8:11" ht="15.75" customHeight="1">
      <c r="H54" s="48"/>
      <c r="I54" s="48"/>
      <c r="J54" s="63"/>
      <c r="K54" s="63"/>
    </row>
    <row r="55" spans="8:11" ht="15.75" customHeight="1">
      <c r="H55" s="48"/>
      <c r="I55" s="48"/>
      <c r="J55" s="63"/>
      <c r="K55" s="63"/>
    </row>
    <row r="56" spans="8:11" ht="15.75" customHeight="1">
      <c r="H56" s="48"/>
      <c r="I56" s="48"/>
      <c r="J56" s="63"/>
      <c r="K56" s="63"/>
    </row>
    <row r="57" spans="8:11" ht="15.75" customHeight="1">
      <c r="H57" s="48"/>
      <c r="I57" s="48"/>
      <c r="J57" s="63"/>
      <c r="K57" s="63"/>
    </row>
    <row r="58" spans="8:11" ht="15.75" customHeight="1">
      <c r="H58" s="48"/>
      <c r="I58" s="48"/>
      <c r="J58" s="63"/>
      <c r="K58" s="63"/>
    </row>
    <row r="59" spans="8:11" ht="15.75" customHeight="1">
      <c r="H59" s="48"/>
      <c r="I59" s="48"/>
      <c r="J59" s="63"/>
      <c r="K59" s="63"/>
    </row>
    <row r="62" ht="15.75" customHeight="1"/>
  </sheetData>
  <mergeCells count="1">
    <mergeCell ref="H3:J3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I5" sqref="I5"/>
    </sheetView>
  </sheetViews>
  <sheetFormatPr defaultColWidth="9.00390625" defaultRowHeight="12.75"/>
  <cols>
    <col min="4" max="4" width="10.875" style="0" customWidth="1"/>
    <col min="6" max="6" width="34.25390625" style="0" customWidth="1"/>
  </cols>
  <sheetData>
    <row r="1" spans="1:10" ht="34.5" thickBot="1">
      <c r="A1" s="100" t="s">
        <v>164</v>
      </c>
      <c r="B1" s="102" t="s">
        <v>167</v>
      </c>
      <c r="C1" s="104" t="s">
        <v>170</v>
      </c>
      <c r="D1" s="109" t="s">
        <v>168</v>
      </c>
      <c r="E1" s="110"/>
      <c r="F1" s="111" t="s">
        <v>57</v>
      </c>
      <c r="G1" s="314"/>
      <c r="H1" s="315"/>
      <c r="I1" s="316"/>
      <c r="J1" s="234" t="s">
        <v>217</v>
      </c>
    </row>
    <row r="2" spans="1:10" ht="13.5" thickBot="1">
      <c r="A2" s="101" t="s">
        <v>165</v>
      </c>
      <c r="B2" s="103" t="s">
        <v>166</v>
      </c>
      <c r="C2" s="105"/>
      <c r="D2" s="112" t="s">
        <v>169</v>
      </c>
      <c r="E2" s="113"/>
      <c r="F2" s="114"/>
      <c r="G2" s="203">
        <v>2012</v>
      </c>
      <c r="H2" s="204"/>
      <c r="I2" s="214">
        <v>2011</v>
      </c>
      <c r="J2" s="223"/>
    </row>
    <row r="3" spans="1:10" ht="12.75">
      <c r="A3" s="224"/>
      <c r="B3" s="70">
        <v>111</v>
      </c>
      <c r="C3" s="65">
        <v>322</v>
      </c>
      <c r="D3" s="3"/>
      <c r="E3" s="12"/>
      <c r="F3" s="5" t="s">
        <v>225</v>
      </c>
      <c r="G3" s="118">
        <f>G5+G8+G15</f>
        <v>0</v>
      </c>
      <c r="H3" s="118">
        <f>H5+H8+H15</f>
        <v>0</v>
      </c>
      <c r="I3" s="118">
        <f>I5+I8+I15</f>
        <v>0</v>
      </c>
      <c r="J3" s="288">
        <v>10000</v>
      </c>
    </row>
    <row r="4" spans="1:10" ht="13.5" thickBot="1">
      <c r="A4" s="225"/>
      <c r="B4" s="66"/>
      <c r="C4" s="66"/>
      <c r="D4" s="6"/>
      <c r="E4" s="7"/>
      <c r="F4" s="6" t="s">
        <v>225</v>
      </c>
      <c r="G4" s="290"/>
      <c r="H4" s="290"/>
      <c r="I4" s="290"/>
      <c r="J4" s="291">
        <v>10000</v>
      </c>
    </row>
    <row r="5" spans="1:10" ht="20.25" customHeight="1" thickBot="1">
      <c r="A5" s="90"/>
      <c r="B5" s="96"/>
      <c r="C5" s="35"/>
      <c r="D5" s="35"/>
      <c r="E5" s="35"/>
      <c r="F5" s="289" t="s">
        <v>226</v>
      </c>
      <c r="G5" s="292">
        <f>G6+G10+G17</f>
        <v>0</v>
      </c>
      <c r="H5" s="293">
        <f>H6+H10+H17</f>
        <v>0</v>
      </c>
      <c r="I5" s="293">
        <f>I6+I10+I17</f>
        <v>0</v>
      </c>
      <c r="J5" s="294">
        <v>10000</v>
      </c>
    </row>
  </sheetData>
  <mergeCells count="1">
    <mergeCell ref="G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1"/>
  <sheetViews>
    <sheetView workbookViewId="0" topLeftCell="A1">
      <selection activeCell="G47" sqref="G47"/>
    </sheetView>
  </sheetViews>
  <sheetFormatPr defaultColWidth="9.00390625" defaultRowHeight="12.75"/>
  <cols>
    <col min="1" max="1" width="8.25390625" style="0" customWidth="1"/>
    <col min="2" max="2" width="6.375" style="0" customWidth="1"/>
    <col min="3" max="3" width="7.875" style="0" customWidth="1"/>
    <col min="4" max="4" width="11.00390625" style="0" customWidth="1"/>
    <col min="5" max="5" width="4.00390625" style="0" hidden="1" customWidth="1"/>
    <col min="6" max="6" width="38.625" style="0" customWidth="1"/>
    <col min="7" max="8" width="8.375" style="48" customWidth="1"/>
    <col min="10" max="10" width="11.00390625" style="0" customWidth="1"/>
    <col min="11" max="13" width="8.375" style="0" customWidth="1"/>
  </cols>
  <sheetData>
    <row r="1" spans="1:10" ht="21" thickBot="1">
      <c r="A1" s="124" t="s">
        <v>172</v>
      </c>
      <c r="B1" s="124"/>
      <c r="C1" s="59"/>
      <c r="D1" s="59"/>
      <c r="E1" s="59"/>
      <c r="F1" s="123"/>
      <c r="I1" s="1"/>
      <c r="J1" s="1"/>
    </row>
    <row r="2" spans="1:13" ht="27" customHeight="1" thickBot="1">
      <c r="A2" s="127" t="s">
        <v>164</v>
      </c>
      <c r="B2" s="128" t="s">
        <v>173</v>
      </c>
      <c r="C2" s="128" t="s">
        <v>174</v>
      </c>
      <c r="D2" s="129" t="s">
        <v>176</v>
      </c>
      <c r="E2" s="130"/>
      <c r="F2" s="205" t="s">
        <v>57</v>
      </c>
      <c r="G2" s="317"/>
      <c r="H2" s="318"/>
      <c r="I2" s="318"/>
      <c r="J2" s="278" t="s">
        <v>217</v>
      </c>
      <c r="K2" s="190"/>
      <c r="L2" s="190"/>
      <c r="M2" s="190"/>
    </row>
    <row r="3" spans="1:13" ht="13.5" customHeight="1">
      <c r="A3" s="131" t="s">
        <v>165</v>
      </c>
      <c r="B3" s="125" t="s">
        <v>166</v>
      </c>
      <c r="C3" s="126" t="s">
        <v>175</v>
      </c>
      <c r="D3" s="132" t="s">
        <v>175</v>
      </c>
      <c r="E3" s="133"/>
      <c r="F3" s="163"/>
      <c r="G3" s="279"/>
      <c r="H3" s="280"/>
      <c r="I3" s="259" t="s">
        <v>228</v>
      </c>
      <c r="J3" s="281"/>
      <c r="K3" s="191"/>
      <c r="L3" s="191"/>
      <c r="M3" s="191"/>
    </row>
    <row r="4" spans="1:13" ht="13.5" customHeight="1" thickBot="1">
      <c r="A4" s="134"/>
      <c r="B4" s="136"/>
      <c r="C4" s="137"/>
      <c r="D4" s="138"/>
      <c r="E4" s="135"/>
      <c r="F4" s="139"/>
      <c r="G4" s="282" t="s">
        <v>209</v>
      </c>
      <c r="H4" s="140"/>
      <c r="I4" s="140" t="s">
        <v>229</v>
      </c>
      <c r="J4" s="283"/>
      <c r="K4" s="191"/>
      <c r="L4" s="191"/>
      <c r="M4" s="191"/>
    </row>
    <row r="5" spans="1:13" ht="12.75">
      <c r="A5" s="231"/>
      <c r="B5" s="19"/>
      <c r="C5" s="4" t="s">
        <v>58</v>
      </c>
      <c r="D5" s="75"/>
      <c r="E5" s="38"/>
      <c r="F5" s="49" t="s">
        <v>0</v>
      </c>
      <c r="G5" s="54">
        <f>G6+G7+G19+G21+G24+G29+G33+G37+G46</f>
        <v>48917</v>
      </c>
      <c r="H5" s="54">
        <f>H6+H7+H19+H21+H24+H29+H33+H37+H46</f>
        <v>0</v>
      </c>
      <c r="I5" s="54">
        <f>I6+I7+I19+I21+I24+I29+I33+I37+I46</f>
        <v>49361</v>
      </c>
      <c r="J5" s="266">
        <f>J6+J7+J19+J21+J24+J29+J33+J37+J46</f>
        <v>50417</v>
      </c>
      <c r="K5" s="192"/>
      <c r="L5" s="192"/>
      <c r="M5" s="192"/>
    </row>
    <row r="6" spans="1:13" ht="12.75">
      <c r="A6" s="246" t="s">
        <v>183</v>
      </c>
      <c r="B6" s="176">
        <v>41</v>
      </c>
      <c r="C6" s="6"/>
      <c r="D6" s="76" t="s">
        <v>17</v>
      </c>
      <c r="E6" s="39"/>
      <c r="F6" s="6" t="s">
        <v>56</v>
      </c>
      <c r="G6" s="211">
        <v>24920</v>
      </c>
      <c r="H6" s="8"/>
      <c r="I6" s="235">
        <v>27140</v>
      </c>
      <c r="J6" s="247">
        <v>27369</v>
      </c>
      <c r="K6" s="193"/>
      <c r="L6" s="193"/>
      <c r="M6" s="193"/>
    </row>
    <row r="7" spans="1:13" ht="12.75">
      <c r="A7" s="248" t="s">
        <v>183</v>
      </c>
      <c r="B7" s="177">
        <v>41</v>
      </c>
      <c r="C7" s="6"/>
      <c r="D7" s="76" t="s">
        <v>21</v>
      </c>
      <c r="E7" s="39"/>
      <c r="F7" s="6" t="s">
        <v>70</v>
      </c>
      <c r="G7" s="211">
        <v>9600</v>
      </c>
      <c r="H7" s="8"/>
      <c r="I7" s="235">
        <v>8520</v>
      </c>
      <c r="J7" s="247">
        <v>8448</v>
      </c>
      <c r="K7" s="193"/>
      <c r="L7" s="193"/>
      <c r="M7" s="193"/>
    </row>
    <row r="8" spans="1:13" ht="12.75" hidden="1">
      <c r="A8" s="246"/>
      <c r="B8" s="176"/>
      <c r="C8" s="6"/>
      <c r="D8" s="76" t="s">
        <v>22</v>
      </c>
      <c r="E8" s="39"/>
      <c r="F8" s="6" t="s">
        <v>1</v>
      </c>
      <c r="G8" s="211"/>
      <c r="H8" s="8"/>
      <c r="I8" s="235"/>
      <c r="J8" s="247"/>
      <c r="K8" s="193"/>
      <c r="L8" s="193"/>
      <c r="M8" s="193"/>
    </row>
    <row r="9" spans="1:13" ht="12.75" hidden="1">
      <c r="A9" s="248"/>
      <c r="B9" s="177"/>
      <c r="C9" s="6"/>
      <c r="D9" s="76" t="s">
        <v>23</v>
      </c>
      <c r="E9" s="39"/>
      <c r="F9" s="6" t="s">
        <v>2</v>
      </c>
      <c r="G9" s="211"/>
      <c r="H9" s="8"/>
      <c r="I9" s="235"/>
      <c r="J9" s="247"/>
      <c r="K9" s="193"/>
      <c r="L9" s="193"/>
      <c r="M9" s="193"/>
    </row>
    <row r="10" spans="1:13" ht="12.75" hidden="1">
      <c r="A10" s="246"/>
      <c r="B10" s="176"/>
      <c r="C10" s="6"/>
      <c r="D10" s="76" t="s">
        <v>24</v>
      </c>
      <c r="E10" s="39"/>
      <c r="F10" s="6" t="s">
        <v>3</v>
      </c>
      <c r="G10" s="211"/>
      <c r="H10" s="8"/>
      <c r="I10" s="235"/>
      <c r="J10" s="247"/>
      <c r="K10" s="193"/>
      <c r="L10" s="193"/>
      <c r="M10" s="193"/>
    </row>
    <row r="11" spans="1:13" ht="12.75" hidden="1">
      <c r="A11" s="248"/>
      <c r="B11" s="177"/>
      <c r="C11" s="6"/>
      <c r="D11" s="76" t="s">
        <v>25</v>
      </c>
      <c r="E11" s="39"/>
      <c r="F11" s="6" t="s">
        <v>4</v>
      </c>
      <c r="G11" s="211"/>
      <c r="H11" s="8"/>
      <c r="I11" s="235"/>
      <c r="J11" s="247"/>
      <c r="K11" s="193"/>
      <c r="L11" s="193"/>
      <c r="M11" s="193"/>
    </row>
    <row r="12" spans="1:13" ht="12.75" hidden="1">
      <c r="A12" s="246"/>
      <c r="B12" s="176"/>
      <c r="C12" s="6"/>
      <c r="D12" s="76"/>
      <c r="E12" s="39" t="s">
        <v>18</v>
      </c>
      <c r="F12" s="6" t="s">
        <v>5</v>
      </c>
      <c r="G12" s="211"/>
      <c r="H12" s="8"/>
      <c r="I12" s="235"/>
      <c r="J12" s="247"/>
      <c r="K12" s="193"/>
      <c r="L12" s="193"/>
      <c r="M12" s="193"/>
    </row>
    <row r="13" spans="1:13" ht="12.75" hidden="1">
      <c r="A13" s="248"/>
      <c r="B13" s="177"/>
      <c r="C13" s="6"/>
      <c r="D13" s="76"/>
      <c r="E13" s="39" t="s">
        <v>19</v>
      </c>
      <c r="F13" s="6" t="s">
        <v>112</v>
      </c>
      <c r="G13" s="211"/>
      <c r="H13" s="8"/>
      <c r="I13" s="235"/>
      <c r="J13" s="247"/>
      <c r="K13" s="193"/>
      <c r="L13" s="193"/>
      <c r="M13" s="193"/>
    </row>
    <row r="14" spans="1:13" ht="12.75" hidden="1">
      <c r="A14" s="246"/>
      <c r="B14" s="176"/>
      <c r="C14" s="6"/>
      <c r="D14" s="76"/>
      <c r="E14" s="39" t="s">
        <v>20</v>
      </c>
      <c r="F14" s="6" t="s">
        <v>113</v>
      </c>
      <c r="G14" s="211"/>
      <c r="H14" s="8"/>
      <c r="I14" s="235"/>
      <c r="J14" s="247"/>
      <c r="K14" s="193"/>
      <c r="L14" s="193"/>
      <c r="M14" s="193"/>
    </row>
    <row r="15" spans="1:13" ht="12.75" hidden="1">
      <c r="A15" s="248"/>
      <c r="B15" s="177"/>
      <c r="C15" s="6"/>
      <c r="D15" s="76"/>
      <c r="E15" s="39" t="s">
        <v>28</v>
      </c>
      <c r="F15" s="6" t="s">
        <v>114</v>
      </c>
      <c r="G15" s="211"/>
      <c r="H15" s="8"/>
      <c r="I15" s="235"/>
      <c r="J15" s="247"/>
      <c r="K15" s="193"/>
      <c r="L15" s="193"/>
      <c r="M15" s="193"/>
    </row>
    <row r="16" spans="1:13" ht="12.75" hidden="1">
      <c r="A16" s="246"/>
      <c r="B16" s="176"/>
      <c r="C16" s="6"/>
      <c r="D16" s="76"/>
      <c r="E16" s="39" t="s">
        <v>30</v>
      </c>
      <c r="F16" s="6" t="s">
        <v>115</v>
      </c>
      <c r="G16" s="211"/>
      <c r="H16" s="8"/>
      <c r="I16" s="235"/>
      <c r="J16" s="247"/>
      <c r="K16" s="193"/>
      <c r="L16" s="193"/>
      <c r="M16" s="193"/>
    </row>
    <row r="17" spans="1:13" ht="12.75" hidden="1">
      <c r="A17" s="248"/>
      <c r="B17" s="177"/>
      <c r="C17" s="6"/>
      <c r="D17" s="76"/>
      <c r="E17" s="39" t="s">
        <v>32</v>
      </c>
      <c r="F17" s="6" t="s">
        <v>117</v>
      </c>
      <c r="G17" s="211"/>
      <c r="H17" s="8"/>
      <c r="I17" s="235"/>
      <c r="J17" s="247"/>
      <c r="K17" s="193"/>
      <c r="L17" s="193"/>
      <c r="M17" s="193"/>
    </row>
    <row r="18" spans="1:13" ht="12.75" hidden="1">
      <c r="A18" s="246"/>
      <c r="B18" s="176"/>
      <c r="C18" s="6"/>
      <c r="D18" s="76" t="s">
        <v>26</v>
      </c>
      <c r="E18" s="39"/>
      <c r="F18" s="6" t="s">
        <v>118</v>
      </c>
      <c r="G18" s="211"/>
      <c r="H18" s="8"/>
      <c r="I18" s="235"/>
      <c r="J18" s="247"/>
      <c r="K18" s="193"/>
      <c r="L18" s="193"/>
      <c r="M18" s="193"/>
    </row>
    <row r="19" spans="1:13" ht="12.75">
      <c r="A19" s="248"/>
      <c r="B19" s="177"/>
      <c r="C19" s="6"/>
      <c r="D19" s="76" t="s">
        <v>27</v>
      </c>
      <c r="E19" s="39"/>
      <c r="F19" s="6" t="s">
        <v>60</v>
      </c>
      <c r="G19" s="211">
        <v>30</v>
      </c>
      <c r="H19" s="8"/>
      <c r="I19" s="56">
        <v>100</v>
      </c>
      <c r="J19" s="249">
        <v>0</v>
      </c>
      <c r="K19" s="20"/>
      <c r="L19" s="20"/>
      <c r="M19" s="20"/>
    </row>
    <row r="20" spans="1:13" ht="12.75">
      <c r="A20" s="248" t="s">
        <v>210</v>
      </c>
      <c r="B20" s="141">
        <v>41.111</v>
      </c>
      <c r="C20" s="6"/>
      <c r="D20" s="76"/>
      <c r="E20" s="39" t="s">
        <v>18</v>
      </c>
      <c r="F20" s="6" t="s">
        <v>68</v>
      </c>
      <c r="G20" s="107">
        <v>0</v>
      </c>
      <c r="H20" s="107"/>
      <c r="I20" s="236">
        <v>100</v>
      </c>
      <c r="J20" s="250">
        <v>0</v>
      </c>
      <c r="K20" s="20"/>
      <c r="L20" s="20"/>
      <c r="M20" s="20"/>
    </row>
    <row r="21" spans="1:13" ht="12.75">
      <c r="A21" s="224"/>
      <c r="B21" s="177"/>
      <c r="C21" s="6"/>
      <c r="D21" s="76" t="s">
        <v>29</v>
      </c>
      <c r="E21" s="39"/>
      <c r="F21" s="6" t="s">
        <v>6</v>
      </c>
      <c r="G21" s="211">
        <f>G22+G23</f>
        <v>4900</v>
      </c>
      <c r="H21" s="212">
        <f>H22+H23</f>
        <v>0</v>
      </c>
      <c r="I21" s="212">
        <f>I22+I23</f>
        <v>4100</v>
      </c>
      <c r="J21" s="247">
        <f>J22+J23</f>
        <v>4080</v>
      </c>
      <c r="K21" s="20"/>
      <c r="L21" s="20"/>
      <c r="M21" s="20"/>
    </row>
    <row r="22" spans="1:13" ht="12.75" customHeight="1">
      <c r="A22" s="248" t="s">
        <v>183</v>
      </c>
      <c r="B22" s="177">
        <v>111</v>
      </c>
      <c r="C22" s="6"/>
      <c r="D22" s="76"/>
      <c r="E22" s="39" t="s">
        <v>18</v>
      </c>
      <c r="F22" s="6" t="s">
        <v>61</v>
      </c>
      <c r="G22" s="107">
        <v>3300</v>
      </c>
      <c r="H22" s="107"/>
      <c r="I22" s="237">
        <v>2500</v>
      </c>
      <c r="J22" s="251">
        <v>2478</v>
      </c>
      <c r="K22" s="193"/>
      <c r="L22" s="193"/>
      <c r="M22" s="193"/>
    </row>
    <row r="23" spans="1:13" ht="12.75">
      <c r="A23" s="248" t="s">
        <v>187</v>
      </c>
      <c r="B23" s="177">
        <v>111</v>
      </c>
      <c r="C23" s="6"/>
      <c r="D23" s="76"/>
      <c r="E23" s="39" t="s">
        <v>20</v>
      </c>
      <c r="F23" s="6" t="s">
        <v>62</v>
      </c>
      <c r="G23" s="107">
        <v>1600</v>
      </c>
      <c r="H23" s="107"/>
      <c r="I23" s="237">
        <v>1600</v>
      </c>
      <c r="J23" s="251">
        <v>1602</v>
      </c>
      <c r="K23" s="193"/>
      <c r="L23" s="193"/>
      <c r="M23" s="193"/>
    </row>
    <row r="24" spans="1:13" ht="12.75">
      <c r="A24" s="248"/>
      <c r="B24" s="177"/>
      <c r="C24" s="6"/>
      <c r="D24" s="76" t="s">
        <v>35</v>
      </c>
      <c r="E24" s="39"/>
      <c r="F24" s="6" t="s">
        <v>71</v>
      </c>
      <c r="G24" s="211">
        <f>G25+G26+G27+G28</f>
        <v>1860</v>
      </c>
      <c r="H24" s="212">
        <f>H25+H26+H27+H28</f>
        <v>0</v>
      </c>
      <c r="I24" s="212">
        <f>I25+I26+I27+I28</f>
        <v>2900</v>
      </c>
      <c r="J24" s="249">
        <f>J25+J26+J27+J28</f>
        <v>3449</v>
      </c>
      <c r="K24" s="20"/>
      <c r="L24" s="20"/>
      <c r="M24" s="20"/>
    </row>
    <row r="25" spans="1:13" ht="12.75">
      <c r="A25" s="248" t="s">
        <v>183</v>
      </c>
      <c r="B25" s="177">
        <v>111</v>
      </c>
      <c r="C25" s="6"/>
      <c r="D25" s="76"/>
      <c r="E25" s="39" t="s">
        <v>28</v>
      </c>
      <c r="F25" s="6" t="s">
        <v>132</v>
      </c>
      <c r="G25" s="107">
        <v>400</v>
      </c>
      <c r="H25" s="107"/>
      <c r="I25" s="236">
        <v>2000</v>
      </c>
      <c r="J25" s="250">
        <v>2231</v>
      </c>
      <c r="K25" s="20"/>
      <c r="L25" s="20"/>
      <c r="M25" s="20"/>
    </row>
    <row r="26" spans="1:13" ht="12.75">
      <c r="A26" s="248" t="s">
        <v>183</v>
      </c>
      <c r="B26" s="177">
        <v>111</v>
      </c>
      <c r="C26" s="6"/>
      <c r="D26" s="76"/>
      <c r="E26" s="39" t="s">
        <v>31</v>
      </c>
      <c r="F26" s="6" t="s">
        <v>78</v>
      </c>
      <c r="G26" s="107">
        <v>1000</v>
      </c>
      <c r="H26" s="107"/>
      <c r="I26" s="236">
        <v>700</v>
      </c>
      <c r="J26" s="250">
        <v>996</v>
      </c>
      <c r="K26" s="20"/>
      <c r="L26" s="20"/>
      <c r="M26" s="20"/>
    </row>
    <row r="27" spans="1:13" ht="12.75" customHeight="1">
      <c r="A27" s="248" t="s">
        <v>210</v>
      </c>
      <c r="B27" s="177">
        <v>111</v>
      </c>
      <c r="C27" s="6"/>
      <c r="D27" s="76"/>
      <c r="E27" s="39" t="s">
        <v>33</v>
      </c>
      <c r="F27" s="6" t="s">
        <v>7</v>
      </c>
      <c r="G27" s="107">
        <v>160</v>
      </c>
      <c r="H27" s="107"/>
      <c r="I27" s="236">
        <v>100</v>
      </c>
      <c r="J27" s="250">
        <v>158</v>
      </c>
      <c r="K27" s="20"/>
      <c r="L27" s="20"/>
      <c r="M27" s="20"/>
    </row>
    <row r="28" spans="1:13" ht="12.75">
      <c r="A28" s="248" t="s">
        <v>179</v>
      </c>
      <c r="B28" s="177">
        <v>111</v>
      </c>
      <c r="C28" s="6"/>
      <c r="D28" s="76"/>
      <c r="E28" s="39" t="s">
        <v>34</v>
      </c>
      <c r="F28" s="6" t="s">
        <v>64</v>
      </c>
      <c r="G28" s="107">
        <v>300</v>
      </c>
      <c r="H28" s="107"/>
      <c r="I28" s="236">
        <v>100</v>
      </c>
      <c r="J28" s="250">
        <v>64</v>
      </c>
      <c r="K28" s="20"/>
      <c r="L28" s="20"/>
      <c r="M28" s="20"/>
    </row>
    <row r="29" spans="1:13" ht="12.75">
      <c r="A29" s="248"/>
      <c r="B29" s="177"/>
      <c r="C29" s="6"/>
      <c r="D29" s="76" t="s">
        <v>177</v>
      </c>
      <c r="E29" s="39"/>
      <c r="F29" s="6" t="s">
        <v>180</v>
      </c>
      <c r="G29" s="211">
        <f>G30+G32</f>
        <v>83</v>
      </c>
      <c r="H29" s="212">
        <f>H30+H32</f>
        <v>0</v>
      </c>
      <c r="I29" s="212">
        <f>I30+I32</f>
        <v>83</v>
      </c>
      <c r="J29" s="249">
        <f>J30+J31+J32</f>
        <v>83</v>
      </c>
      <c r="K29" s="20"/>
      <c r="L29" s="20"/>
      <c r="M29" s="20"/>
    </row>
    <row r="30" spans="1:13" ht="12.75">
      <c r="A30" s="248" t="s">
        <v>185</v>
      </c>
      <c r="B30" s="177">
        <v>111</v>
      </c>
      <c r="C30" s="6"/>
      <c r="D30" s="76"/>
      <c r="E30" s="39"/>
      <c r="F30" s="6" t="s">
        <v>181</v>
      </c>
      <c r="G30" s="107">
        <v>0</v>
      </c>
      <c r="H30" s="107"/>
      <c r="I30" s="236">
        <v>0</v>
      </c>
      <c r="J30" s="250">
        <v>0</v>
      </c>
      <c r="K30" s="20"/>
      <c r="L30" s="20"/>
      <c r="M30" s="20"/>
    </row>
    <row r="31" spans="1:13" ht="12.75">
      <c r="A31" s="248" t="s">
        <v>185</v>
      </c>
      <c r="B31" s="177">
        <v>111</v>
      </c>
      <c r="C31" s="6"/>
      <c r="D31" s="76"/>
      <c r="E31" s="39"/>
      <c r="F31" s="6" t="s">
        <v>63</v>
      </c>
      <c r="G31" s="107">
        <v>0</v>
      </c>
      <c r="H31" s="107"/>
      <c r="I31" s="236">
        <v>0</v>
      </c>
      <c r="J31" s="250">
        <v>0</v>
      </c>
      <c r="K31" s="20"/>
      <c r="L31" s="20"/>
      <c r="M31" s="20"/>
    </row>
    <row r="32" spans="1:13" ht="12.75">
      <c r="A32" s="248" t="s">
        <v>185</v>
      </c>
      <c r="B32" s="177">
        <v>111</v>
      </c>
      <c r="C32" s="6"/>
      <c r="D32" s="76"/>
      <c r="E32" s="39"/>
      <c r="F32" s="6" t="s">
        <v>182</v>
      </c>
      <c r="G32" s="107">
        <v>83</v>
      </c>
      <c r="H32" s="107"/>
      <c r="I32" s="236">
        <v>83</v>
      </c>
      <c r="J32" s="250">
        <v>83</v>
      </c>
      <c r="K32" s="20"/>
      <c r="L32" s="20"/>
      <c r="M32" s="20"/>
    </row>
    <row r="33" spans="1:13" ht="12.75">
      <c r="A33" s="248"/>
      <c r="B33" s="177"/>
      <c r="C33" s="6"/>
      <c r="D33" s="76" t="s">
        <v>39</v>
      </c>
      <c r="E33" s="40"/>
      <c r="F33" s="6" t="s">
        <v>47</v>
      </c>
      <c r="G33" s="211">
        <f>G34+G35+G36</f>
        <v>1000</v>
      </c>
      <c r="H33" s="212">
        <f>H34+H35+H36</f>
        <v>0</v>
      </c>
      <c r="I33" s="212">
        <f>I34+I35+I36</f>
        <v>628</v>
      </c>
      <c r="J33" s="265">
        <f>J34+J35+J36</f>
        <v>653</v>
      </c>
      <c r="K33" s="20"/>
      <c r="L33" s="20"/>
      <c r="M33" s="20"/>
    </row>
    <row r="34" spans="1:13" ht="12.75" customHeight="1">
      <c r="A34" s="248" t="s">
        <v>211</v>
      </c>
      <c r="B34" s="177">
        <v>111</v>
      </c>
      <c r="C34" s="6"/>
      <c r="D34" s="76"/>
      <c r="E34" s="39" t="s">
        <v>19</v>
      </c>
      <c r="F34" s="6" t="s">
        <v>8</v>
      </c>
      <c r="G34" s="107">
        <v>300</v>
      </c>
      <c r="H34" s="107"/>
      <c r="I34" s="236">
        <v>478</v>
      </c>
      <c r="J34" s="250">
        <v>486</v>
      </c>
      <c r="K34" s="20"/>
      <c r="L34" s="20"/>
      <c r="M34" s="20"/>
    </row>
    <row r="35" spans="1:13" ht="12.75" customHeight="1">
      <c r="A35" s="248" t="s">
        <v>212</v>
      </c>
      <c r="B35" s="177">
        <v>41</v>
      </c>
      <c r="C35" s="6"/>
      <c r="D35" s="76"/>
      <c r="E35" s="39"/>
      <c r="F35" s="6" t="s">
        <v>221</v>
      </c>
      <c r="G35" s="107">
        <v>500</v>
      </c>
      <c r="H35" s="107"/>
      <c r="I35" s="236">
        <v>100</v>
      </c>
      <c r="J35" s="250">
        <v>100</v>
      </c>
      <c r="K35" s="20"/>
      <c r="L35" s="20"/>
      <c r="M35" s="20"/>
    </row>
    <row r="36" spans="1:13" ht="12.75" customHeight="1">
      <c r="A36" s="248" t="s">
        <v>212</v>
      </c>
      <c r="B36" s="177">
        <v>111</v>
      </c>
      <c r="C36" s="6"/>
      <c r="D36" s="76"/>
      <c r="E36" s="39" t="s">
        <v>28</v>
      </c>
      <c r="F36" s="6" t="s">
        <v>133</v>
      </c>
      <c r="G36" s="107">
        <v>200</v>
      </c>
      <c r="H36" s="107"/>
      <c r="I36" s="236">
        <v>50</v>
      </c>
      <c r="J36" s="250">
        <v>67</v>
      </c>
      <c r="K36" s="20"/>
      <c r="L36" s="20"/>
      <c r="M36" s="20"/>
    </row>
    <row r="37" spans="1:13" ht="12.75">
      <c r="A37" s="248"/>
      <c r="B37" s="177"/>
      <c r="C37" s="6"/>
      <c r="D37" s="76" t="s">
        <v>40</v>
      </c>
      <c r="E37" s="39"/>
      <c r="F37" s="6" t="s">
        <v>69</v>
      </c>
      <c r="G37" s="211">
        <f>G38+G39+G40+G41+G42+G43+G44+G45</f>
        <v>6382</v>
      </c>
      <c r="H37" s="212">
        <f>H38+H39+H40+H41+H42+H43+H44+H45</f>
        <v>0</v>
      </c>
      <c r="I37" s="212">
        <f>I38+I39+I40+I41+I42+I43+I44+I45</f>
        <v>5748</v>
      </c>
      <c r="J37" s="265">
        <f>J38+J39+J40+J41+J42+J43+J44+J45</f>
        <v>6193</v>
      </c>
      <c r="K37" s="20"/>
      <c r="L37" s="20"/>
      <c r="M37" s="20"/>
    </row>
    <row r="38" spans="1:13" ht="12.75">
      <c r="A38" s="248" t="s">
        <v>210</v>
      </c>
      <c r="B38" s="177">
        <v>41</v>
      </c>
      <c r="C38" s="6"/>
      <c r="D38" s="76"/>
      <c r="E38" s="39" t="s">
        <v>18</v>
      </c>
      <c r="F38" s="6" t="s">
        <v>131</v>
      </c>
      <c r="G38" s="107">
        <v>1100</v>
      </c>
      <c r="H38" s="107"/>
      <c r="I38" s="236">
        <v>1000</v>
      </c>
      <c r="J38" s="250">
        <v>1066</v>
      </c>
      <c r="K38" s="20"/>
      <c r="L38" s="20"/>
      <c r="M38" s="20"/>
    </row>
    <row r="39" spans="1:13" ht="12.75">
      <c r="A39" s="248" t="s">
        <v>183</v>
      </c>
      <c r="B39" s="177">
        <v>111</v>
      </c>
      <c r="C39" s="6"/>
      <c r="D39" s="76"/>
      <c r="E39" s="39" t="s">
        <v>28</v>
      </c>
      <c r="F39" s="6" t="s">
        <v>65</v>
      </c>
      <c r="G39" s="107">
        <v>752</v>
      </c>
      <c r="H39" s="107"/>
      <c r="I39" s="236">
        <v>100</v>
      </c>
      <c r="J39" s="250">
        <v>728</v>
      </c>
      <c r="K39" s="20"/>
      <c r="L39" s="20"/>
      <c r="M39" s="20"/>
    </row>
    <row r="40" spans="1:13" ht="12.75">
      <c r="A40" s="248" t="s">
        <v>198</v>
      </c>
      <c r="B40" s="177">
        <v>41</v>
      </c>
      <c r="C40" s="6"/>
      <c r="D40" s="76"/>
      <c r="E40" s="39" t="s">
        <v>30</v>
      </c>
      <c r="F40" s="6" t="s">
        <v>79</v>
      </c>
      <c r="G40" s="107">
        <v>300</v>
      </c>
      <c r="H40" s="107"/>
      <c r="I40" s="236">
        <v>500</v>
      </c>
      <c r="J40" s="250">
        <v>500</v>
      </c>
      <c r="K40" s="20"/>
      <c r="L40" s="20"/>
      <c r="M40" s="20"/>
    </row>
    <row r="41" spans="1:13" ht="12.75">
      <c r="A41" s="248"/>
      <c r="B41" s="177"/>
      <c r="C41" s="6"/>
      <c r="D41" s="76"/>
      <c r="E41" s="39"/>
      <c r="F41" s="6" t="s">
        <v>218</v>
      </c>
      <c r="G41" s="107">
        <v>1400</v>
      </c>
      <c r="H41" s="107"/>
      <c r="I41" s="236">
        <v>1400</v>
      </c>
      <c r="J41" s="250">
        <v>1200</v>
      </c>
      <c r="K41" s="20"/>
      <c r="L41" s="20"/>
      <c r="M41" s="20"/>
    </row>
    <row r="42" spans="1:13" ht="12.75">
      <c r="A42" s="248" t="s">
        <v>183</v>
      </c>
      <c r="B42" s="177">
        <v>41</v>
      </c>
      <c r="C42" s="6"/>
      <c r="D42" s="76"/>
      <c r="E42" s="39" t="s">
        <v>38</v>
      </c>
      <c r="F42" s="6" t="s">
        <v>121</v>
      </c>
      <c r="G42" s="107">
        <v>425</v>
      </c>
      <c r="H42" s="107"/>
      <c r="I42" s="236">
        <v>423</v>
      </c>
      <c r="J42" s="250">
        <v>423</v>
      </c>
      <c r="K42" s="20"/>
      <c r="L42" s="20"/>
      <c r="M42" s="20"/>
    </row>
    <row r="43" spans="1:14" ht="12.75" customHeight="1">
      <c r="A43" s="248" t="s">
        <v>183</v>
      </c>
      <c r="B43" s="177">
        <v>41</v>
      </c>
      <c r="C43" s="6"/>
      <c r="D43" s="76"/>
      <c r="E43" s="39" t="s">
        <v>34</v>
      </c>
      <c r="F43" s="6" t="s">
        <v>122</v>
      </c>
      <c r="G43" s="107">
        <v>5</v>
      </c>
      <c r="H43" s="107"/>
      <c r="I43" s="236">
        <v>5</v>
      </c>
      <c r="J43" s="250">
        <v>5</v>
      </c>
      <c r="K43" s="20"/>
      <c r="L43" s="20"/>
      <c r="M43" s="20"/>
      <c r="N43" s="47"/>
    </row>
    <row r="44" spans="1:13" ht="12.75">
      <c r="A44" s="248" t="s">
        <v>183</v>
      </c>
      <c r="B44" s="177">
        <v>41</v>
      </c>
      <c r="C44" s="6"/>
      <c r="D44" s="76"/>
      <c r="E44" s="39" t="s">
        <v>67</v>
      </c>
      <c r="F44" s="6" t="s">
        <v>143</v>
      </c>
      <c r="G44" s="107">
        <v>700</v>
      </c>
      <c r="H44" s="107"/>
      <c r="I44" s="238">
        <v>520</v>
      </c>
      <c r="J44" s="252">
        <v>632</v>
      </c>
      <c r="K44" s="194"/>
      <c r="L44" s="194"/>
      <c r="M44" s="194"/>
    </row>
    <row r="45" spans="1:13" ht="12.75">
      <c r="A45" s="248" t="s">
        <v>183</v>
      </c>
      <c r="B45" s="177">
        <v>41</v>
      </c>
      <c r="C45" s="6"/>
      <c r="D45" s="76"/>
      <c r="E45" s="39" t="s">
        <v>119</v>
      </c>
      <c r="F45" s="6" t="s">
        <v>144</v>
      </c>
      <c r="G45" s="107">
        <v>1700</v>
      </c>
      <c r="H45" s="107"/>
      <c r="I45" s="238">
        <v>1800</v>
      </c>
      <c r="J45" s="252">
        <v>1639</v>
      </c>
      <c r="K45" s="194"/>
      <c r="L45" s="194"/>
      <c r="M45" s="194"/>
    </row>
    <row r="46" spans="1:13" ht="12.75">
      <c r="A46" s="246"/>
      <c r="B46" s="176"/>
      <c r="C46" s="6"/>
      <c r="D46" s="77" t="s">
        <v>41</v>
      </c>
      <c r="E46" s="41"/>
      <c r="F46" s="17" t="s">
        <v>134</v>
      </c>
      <c r="G46" s="211">
        <v>142</v>
      </c>
      <c r="H46" s="212"/>
      <c r="I46" s="212">
        <v>142</v>
      </c>
      <c r="J46" s="249">
        <v>142</v>
      </c>
      <c r="K46" s="20"/>
      <c r="L46" s="20"/>
      <c r="M46" s="20"/>
    </row>
    <row r="47" spans="1:13" ht="13.5" thickBot="1">
      <c r="A47" s="253" t="s">
        <v>178</v>
      </c>
      <c r="B47" s="178">
        <v>41</v>
      </c>
      <c r="C47" s="9"/>
      <c r="D47" s="144"/>
      <c r="E47" s="145" t="s">
        <v>31</v>
      </c>
      <c r="F47" s="9" t="s">
        <v>10</v>
      </c>
      <c r="G47" s="115">
        <v>142</v>
      </c>
      <c r="H47" s="115"/>
      <c r="I47" s="239">
        <v>142</v>
      </c>
      <c r="J47" s="277">
        <v>142</v>
      </c>
      <c r="K47" s="194"/>
      <c r="L47" s="194"/>
      <c r="M47" s="194"/>
    </row>
    <row r="48" spans="1:13" ht="13.5" thickTop="1">
      <c r="A48" s="248"/>
      <c r="B48" s="177"/>
      <c r="C48" s="5" t="s">
        <v>151</v>
      </c>
      <c r="D48" s="79"/>
      <c r="E48" s="38"/>
      <c r="F48" s="5" t="s">
        <v>152</v>
      </c>
      <c r="G48" s="172">
        <v>160</v>
      </c>
      <c r="H48" s="54"/>
      <c r="I48" s="240">
        <v>520</v>
      </c>
      <c r="J48" s="276">
        <v>150</v>
      </c>
      <c r="K48" s="195"/>
      <c r="L48" s="195"/>
      <c r="M48" s="195"/>
    </row>
    <row r="49" spans="1:13" ht="13.5" thickBot="1">
      <c r="A49" s="253" t="s">
        <v>197</v>
      </c>
      <c r="B49" s="178">
        <v>41</v>
      </c>
      <c r="C49" s="146"/>
      <c r="D49" s="147" t="s">
        <v>40</v>
      </c>
      <c r="E49" s="148"/>
      <c r="F49" s="149" t="s">
        <v>153</v>
      </c>
      <c r="G49" s="150">
        <v>160</v>
      </c>
      <c r="H49" s="150"/>
      <c r="I49" s="241">
        <v>520</v>
      </c>
      <c r="J49" s="275">
        <v>150</v>
      </c>
      <c r="K49" s="196"/>
      <c r="L49" s="196"/>
      <c r="M49" s="196"/>
    </row>
    <row r="50" spans="1:13" ht="13.5" thickTop="1">
      <c r="A50" s="248"/>
      <c r="B50" s="177"/>
      <c r="C50" s="4" t="s">
        <v>42</v>
      </c>
      <c r="D50" s="79"/>
      <c r="E50" s="38"/>
      <c r="F50" s="5" t="s">
        <v>12</v>
      </c>
      <c r="G50" s="54">
        <f>G51+G53</f>
        <v>200</v>
      </c>
      <c r="H50" s="54">
        <f>H51+H53</f>
        <v>0</v>
      </c>
      <c r="I50" s="54">
        <f>I51+I53</f>
        <v>150</v>
      </c>
      <c r="J50" s="266">
        <f>J51+J53</f>
        <v>170</v>
      </c>
      <c r="K50" s="192"/>
      <c r="L50" s="192"/>
      <c r="M50" s="192"/>
    </row>
    <row r="51" spans="1:13" ht="12.75">
      <c r="A51" s="246"/>
      <c r="B51" s="176"/>
      <c r="C51" s="6"/>
      <c r="D51" s="76" t="s">
        <v>35</v>
      </c>
      <c r="E51" s="39"/>
      <c r="F51" s="6" t="s">
        <v>116</v>
      </c>
      <c r="G51" s="8">
        <v>100</v>
      </c>
      <c r="H51" s="8"/>
      <c r="I51" s="56">
        <v>100</v>
      </c>
      <c r="J51" s="249">
        <v>101</v>
      </c>
      <c r="K51" s="20"/>
      <c r="L51" s="20"/>
      <c r="M51" s="20"/>
    </row>
    <row r="52" spans="1:13" ht="12.75">
      <c r="A52" s="248" t="s">
        <v>186</v>
      </c>
      <c r="B52" s="177">
        <v>41</v>
      </c>
      <c r="C52" s="6"/>
      <c r="D52" s="76"/>
      <c r="E52" s="39" t="s">
        <v>28</v>
      </c>
      <c r="F52" s="6" t="s">
        <v>142</v>
      </c>
      <c r="G52" s="107">
        <v>100</v>
      </c>
      <c r="H52" s="107"/>
      <c r="I52" s="236">
        <v>100</v>
      </c>
      <c r="J52" s="250">
        <v>101</v>
      </c>
      <c r="K52" s="20"/>
      <c r="L52" s="20"/>
      <c r="M52" s="20"/>
    </row>
    <row r="53" spans="1:13" ht="12.75">
      <c r="A53" s="248" t="s">
        <v>186</v>
      </c>
      <c r="B53" s="177">
        <v>41</v>
      </c>
      <c r="C53" s="6"/>
      <c r="D53" s="76" t="s">
        <v>39</v>
      </c>
      <c r="E53" s="39"/>
      <c r="F53" s="6" t="s">
        <v>155</v>
      </c>
      <c r="G53" s="8">
        <v>100</v>
      </c>
      <c r="H53" s="8"/>
      <c r="I53" s="56">
        <v>50</v>
      </c>
      <c r="J53" s="249">
        <v>69</v>
      </c>
      <c r="K53" s="20"/>
      <c r="L53" s="20"/>
      <c r="M53" s="20"/>
    </row>
    <row r="54" spans="1:13" ht="13.5" thickBot="1">
      <c r="A54" s="253" t="s">
        <v>186</v>
      </c>
      <c r="B54" s="178">
        <v>41</v>
      </c>
      <c r="C54" s="9"/>
      <c r="D54" s="145" t="s">
        <v>41</v>
      </c>
      <c r="E54" s="145" t="s">
        <v>31</v>
      </c>
      <c r="F54" s="9" t="s">
        <v>145</v>
      </c>
      <c r="G54" s="11">
        <v>0</v>
      </c>
      <c r="H54" s="11"/>
      <c r="I54" s="99">
        <v>0</v>
      </c>
      <c r="J54" s="270">
        <v>0</v>
      </c>
      <c r="K54" s="20"/>
      <c r="L54" s="20"/>
      <c r="M54" s="20"/>
    </row>
    <row r="55" spans="1:13" ht="12.75" customHeight="1" thickTop="1">
      <c r="A55" s="248"/>
      <c r="B55" s="177"/>
      <c r="C55" s="4" t="s">
        <v>52</v>
      </c>
      <c r="D55" s="143"/>
      <c r="E55" s="45"/>
      <c r="F55" s="5" t="s">
        <v>13</v>
      </c>
      <c r="G55" s="54">
        <f>G56</f>
        <v>100</v>
      </c>
      <c r="H55" s="54"/>
      <c r="I55" s="55">
        <v>160</v>
      </c>
      <c r="J55" s="266">
        <v>20</v>
      </c>
      <c r="K55" s="192"/>
      <c r="L55" s="192"/>
      <c r="M55" s="192"/>
    </row>
    <row r="56" spans="1:13" ht="12.75">
      <c r="A56" s="246"/>
      <c r="B56" s="176"/>
      <c r="C56" s="7"/>
      <c r="D56" s="80">
        <v>635</v>
      </c>
      <c r="E56" s="39"/>
      <c r="F56" s="6" t="s">
        <v>47</v>
      </c>
      <c r="G56" s="8">
        <v>100</v>
      </c>
      <c r="H56" s="8"/>
      <c r="I56" s="56">
        <v>160</v>
      </c>
      <c r="J56" s="249">
        <v>20</v>
      </c>
      <c r="K56" s="20"/>
      <c r="L56" s="20"/>
      <c r="M56" s="20"/>
    </row>
    <row r="57" spans="1:13" ht="13.5" thickBot="1">
      <c r="A57" s="253" t="s">
        <v>184</v>
      </c>
      <c r="B57" s="178">
        <v>41</v>
      </c>
      <c r="C57" s="10"/>
      <c r="D57" s="152"/>
      <c r="E57" s="145"/>
      <c r="F57" s="9" t="s">
        <v>54</v>
      </c>
      <c r="G57" s="11"/>
      <c r="H57" s="11"/>
      <c r="I57" s="156"/>
      <c r="J57" s="272"/>
      <c r="K57" s="193"/>
      <c r="L57" s="193"/>
      <c r="M57" s="193"/>
    </row>
    <row r="58" spans="1:13" ht="13.5" thickTop="1">
      <c r="A58" s="248"/>
      <c r="B58" s="177"/>
      <c r="C58" s="4" t="s">
        <v>43</v>
      </c>
      <c r="D58" s="75"/>
      <c r="E58" s="38"/>
      <c r="F58" s="5" t="s">
        <v>14</v>
      </c>
      <c r="G58" s="151">
        <f>G59+G61</f>
        <v>6200</v>
      </c>
      <c r="H58" s="151">
        <f>H59+H61</f>
        <v>0</v>
      </c>
      <c r="I58" s="151">
        <f>I59+I61</f>
        <v>5613</v>
      </c>
      <c r="J58" s="267">
        <f>J59+J61</f>
        <v>5628</v>
      </c>
      <c r="K58" s="197"/>
      <c r="L58" s="197"/>
      <c r="M58" s="197"/>
    </row>
    <row r="59" spans="1:13" ht="12.75">
      <c r="A59" s="246"/>
      <c r="B59" s="176"/>
      <c r="C59" s="7"/>
      <c r="D59" s="80">
        <v>633</v>
      </c>
      <c r="E59" s="39"/>
      <c r="F59" s="6" t="s">
        <v>71</v>
      </c>
      <c r="G59" s="8">
        <v>200</v>
      </c>
      <c r="H59" s="8"/>
      <c r="I59" s="56">
        <v>213</v>
      </c>
      <c r="J59" s="249">
        <v>152</v>
      </c>
      <c r="K59" s="20"/>
      <c r="L59" s="20"/>
      <c r="M59" s="20"/>
    </row>
    <row r="60" spans="1:13" ht="12.75">
      <c r="A60" s="254" t="s">
        <v>213</v>
      </c>
      <c r="B60" s="177">
        <v>41</v>
      </c>
      <c r="C60" s="7"/>
      <c r="D60" s="80"/>
      <c r="E60" s="39" t="s">
        <v>28</v>
      </c>
      <c r="F60" s="7" t="s">
        <v>231</v>
      </c>
      <c r="G60" s="107">
        <v>200</v>
      </c>
      <c r="H60" s="107"/>
      <c r="I60" s="237">
        <v>213</v>
      </c>
      <c r="J60" s="251">
        <v>152</v>
      </c>
      <c r="K60" s="193"/>
      <c r="L60" s="193"/>
      <c r="M60" s="193"/>
    </row>
    <row r="61" spans="1:13" ht="12.75">
      <c r="A61" s="246"/>
      <c r="B61" s="176"/>
      <c r="C61" s="7"/>
      <c r="D61" s="80">
        <v>637</v>
      </c>
      <c r="E61" s="39"/>
      <c r="F61" s="6" t="s">
        <v>69</v>
      </c>
      <c r="G61" s="8">
        <f>G63+G66</f>
        <v>6000</v>
      </c>
      <c r="H61" s="8">
        <f>H63+H66</f>
        <v>0</v>
      </c>
      <c r="I61" s="8">
        <f>I63+I66</f>
        <v>5400</v>
      </c>
      <c r="J61" s="247">
        <f>J63+J66</f>
        <v>5476</v>
      </c>
      <c r="K61" s="193"/>
      <c r="L61" s="193"/>
      <c r="M61" s="193"/>
    </row>
    <row r="62" spans="1:13" ht="12.75">
      <c r="A62" s="248"/>
      <c r="B62" s="177"/>
      <c r="C62" s="7"/>
      <c r="D62" s="80"/>
      <c r="E62" s="39" t="s">
        <v>28</v>
      </c>
      <c r="F62" s="6" t="s">
        <v>127</v>
      </c>
      <c r="G62" s="8"/>
      <c r="H62" s="8"/>
      <c r="I62" s="235"/>
      <c r="J62" s="247"/>
      <c r="K62" s="193"/>
      <c r="L62" s="193"/>
      <c r="M62" s="193"/>
    </row>
    <row r="63" spans="1:13" ht="12.75">
      <c r="A63" s="255" t="s">
        <v>214</v>
      </c>
      <c r="B63" s="176">
        <v>41</v>
      </c>
      <c r="C63" s="7"/>
      <c r="D63" s="80"/>
      <c r="E63" s="39" t="s">
        <v>28</v>
      </c>
      <c r="F63" s="6" t="s">
        <v>188</v>
      </c>
      <c r="G63" s="107">
        <v>3300</v>
      </c>
      <c r="H63" s="107"/>
      <c r="I63" s="237">
        <v>3300</v>
      </c>
      <c r="J63" s="251">
        <v>3146</v>
      </c>
      <c r="K63" s="193"/>
      <c r="L63" s="193"/>
      <c r="M63" s="193"/>
    </row>
    <row r="64" spans="1:13" ht="12.75">
      <c r="A64" s="246"/>
      <c r="B64" s="176"/>
      <c r="C64" s="7"/>
      <c r="D64" s="80"/>
      <c r="E64" s="39" t="s">
        <v>36</v>
      </c>
      <c r="F64" s="6" t="s">
        <v>66</v>
      </c>
      <c r="G64" s="107"/>
      <c r="H64" s="107"/>
      <c r="I64" s="237"/>
      <c r="J64" s="251"/>
      <c r="K64" s="193"/>
      <c r="L64" s="193"/>
      <c r="M64" s="193"/>
    </row>
    <row r="65" spans="1:13" ht="12.75">
      <c r="A65" s="256"/>
      <c r="B65" s="179"/>
      <c r="C65" s="18"/>
      <c r="D65" s="80"/>
      <c r="E65" s="39"/>
      <c r="F65" s="6" t="s">
        <v>138</v>
      </c>
      <c r="G65" s="107"/>
      <c r="H65" s="107"/>
      <c r="I65" s="237"/>
      <c r="J65" s="251"/>
      <c r="K65" s="193"/>
      <c r="L65" s="193"/>
      <c r="M65" s="193"/>
    </row>
    <row r="66" spans="1:13" ht="13.5" thickBot="1">
      <c r="A66" s="253" t="s">
        <v>215</v>
      </c>
      <c r="B66" s="178">
        <v>41</v>
      </c>
      <c r="C66" s="10"/>
      <c r="D66" s="80"/>
      <c r="E66" s="39"/>
      <c r="F66" s="7" t="s">
        <v>189</v>
      </c>
      <c r="G66" s="115">
        <v>2700</v>
      </c>
      <c r="H66" s="115"/>
      <c r="I66" s="242">
        <v>2100</v>
      </c>
      <c r="J66" s="274">
        <v>2330</v>
      </c>
      <c r="K66" s="193"/>
      <c r="L66" s="193"/>
      <c r="M66" s="193"/>
    </row>
    <row r="67" spans="1:13" ht="13.5" thickTop="1">
      <c r="A67" s="248"/>
      <c r="B67" s="177"/>
      <c r="C67" s="4" t="s">
        <v>53</v>
      </c>
      <c r="D67" s="78"/>
      <c r="E67" s="42"/>
      <c r="F67" s="23" t="s">
        <v>128</v>
      </c>
      <c r="G67" s="55"/>
      <c r="H67" s="55"/>
      <c r="I67" s="55"/>
      <c r="J67" s="266">
        <v>0</v>
      </c>
      <c r="K67" s="192"/>
      <c r="L67" s="192"/>
      <c r="M67" s="192"/>
    </row>
    <row r="68" spans="1:13" ht="12.75">
      <c r="A68" s="246"/>
      <c r="B68" s="176"/>
      <c r="C68" s="37"/>
      <c r="D68" s="83" t="s">
        <v>35</v>
      </c>
      <c r="E68" s="46"/>
      <c r="F68" s="37" t="s">
        <v>71</v>
      </c>
      <c r="G68" s="8"/>
      <c r="H68" s="8"/>
      <c r="I68" s="56"/>
      <c r="J68" s="249"/>
      <c r="K68" s="20"/>
      <c r="L68" s="20"/>
      <c r="M68" s="20"/>
    </row>
    <row r="69" spans="1:13" ht="12.75">
      <c r="A69" s="248"/>
      <c r="B69" s="177"/>
      <c r="C69" s="37"/>
      <c r="D69" s="83"/>
      <c r="E69" s="46" t="s">
        <v>31</v>
      </c>
      <c r="F69" s="37" t="s">
        <v>123</v>
      </c>
      <c r="G69" s="8"/>
      <c r="H69" s="8"/>
      <c r="I69" s="56"/>
      <c r="J69" s="249"/>
      <c r="K69" s="20"/>
      <c r="L69" s="20"/>
      <c r="M69" s="20"/>
    </row>
    <row r="70" spans="1:13" ht="12.75">
      <c r="A70" s="246"/>
      <c r="B70" s="176"/>
      <c r="C70" s="37"/>
      <c r="D70" s="83"/>
      <c r="E70" s="46" t="s">
        <v>31</v>
      </c>
      <c r="F70" s="37" t="s">
        <v>129</v>
      </c>
      <c r="G70" s="8"/>
      <c r="H70" s="8"/>
      <c r="I70" s="56"/>
      <c r="J70" s="249"/>
      <c r="K70" s="20"/>
      <c r="L70" s="20"/>
      <c r="M70" s="20"/>
    </row>
    <row r="71" spans="1:13" ht="13.5" thickBot="1">
      <c r="A71" s="253"/>
      <c r="B71" s="178"/>
      <c r="C71" s="153"/>
      <c r="D71" s="154"/>
      <c r="E71" s="155" t="s">
        <v>31</v>
      </c>
      <c r="F71" s="153" t="s">
        <v>130</v>
      </c>
      <c r="G71" s="11"/>
      <c r="H71" s="11"/>
      <c r="I71" s="99"/>
      <c r="J71" s="270"/>
      <c r="K71" s="20"/>
      <c r="L71" s="20"/>
      <c r="M71" s="20"/>
    </row>
    <row r="72" spans="1:13" ht="13.5" thickTop="1">
      <c r="A72" s="248"/>
      <c r="B72" s="177"/>
      <c r="C72" s="4" t="s">
        <v>53</v>
      </c>
      <c r="D72" s="84"/>
      <c r="E72" s="44"/>
      <c r="F72" s="5" t="s">
        <v>80</v>
      </c>
      <c r="G72" s="54">
        <f>G73+G75</f>
        <v>1050</v>
      </c>
      <c r="H72" s="54">
        <f>H73+H75</f>
        <v>0</v>
      </c>
      <c r="I72" s="54">
        <f>I73+I75</f>
        <v>1056</v>
      </c>
      <c r="J72" s="266">
        <f>J73+J75</f>
        <v>1006</v>
      </c>
      <c r="K72" s="192"/>
      <c r="L72" s="192"/>
      <c r="M72" s="192"/>
    </row>
    <row r="73" spans="1:13" ht="12.75">
      <c r="A73" s="248"/>
      <c r="B73" s="177"/>
      <c r="C73" s="14"/>
      <c r="D73" s="81">
        <v>635</v>
      </c>
      <c r="E73" s="43" t="s">
        <v>31</v>
      </c>
      <c r="F73" s="14" t="s">
        <v>47</v>
      </c>
      <c r="G73" s="8">
        <v>350</v>
      </c>
      <c r="H73" s="8"/>
      <c r="I73" s="56">
        <v>366</v>
      </c>
      <c r="J73" s="249">
        <v>330</v>
      </c>
      <c r="K73" s="20"/>
      <c r="L73" s="20"/>
      <c r="M73" s="20"/>
    </row>
    <row r="74" spans="1:13" ht="12.75">
      <c r="A74" s="248" t="s">
        <v>216</v>
      </c>
      <c r="B74" s="177">
        <v>41</v>
      </c>
      <c r="C74" s="14"/>
      <c r="D74" s="81"/>
      <c r="E74" s="43"/>
      <c r="F74" s="7" t="s">
        <v>73</v>
      </c>
      <c r="G74" s="107">
        <v>350</v>
      </c>
      <c r="H74" s="107"/>
      <c r="I74" s="237">
        <v>366</v>
      </c>
      <c r="J74" s="251">
        <v>330</v>
      </c>
      <c r="K74" s="193"/>
      <c r="L74" s="193"/>
      <c r="M74" s="193"/>
    </row>
    <row r="75" spans="1:13" ht="13.5" thickBot="1">
      <c r="A75" s="253" t="s">
        <v>216</v>
      </c>
      <c r="B75" s="178">
        <v>41</v>
      </c>
      <c r="C75" s="10"/>
      <c r="D75" s="152">
        <v>637</v>
      </c>
      <c r="E75" s="145"/>
      <c r="F75" s="10" t="s">
        <v>160</v>
      </c>
      <c r="G75" s="11">
        <v>700</v>
      </c>
      <c r="H75" s="11"/>
      <c r="I75" s="156">
        <v>690</v>
      </c>
      <c r="J75" s="272">
        <v>676</v>
      </c>
      <c r="K75" s="193"/>
      <c r="L75" s="193"/>
      <c r="M75" s="193"/>
    </row>
    <row r="76" spans="1:13" ht="13.5" thickTop="1">
      <c r="A76" s="248"/>
      <c r="B76" s="177"/>
      <c r="C76" s="4" t="s">
        <v>161</v>
      </c>
      <c r="D76" s="84"/>
      <c r="E76" s="44"/>
      <c r="F76" s="4" t="s">
        <v>162</v>
      </c>
      <c r="G76" s="54">
        <f>G77+G78+G79</f>
        <v>500</v>
      </c>
      <c r="H76" s="54">
        <f>H77+H78+H79</f>
        <v>0</v>
      </c>
      <c r="I76" s="54">
        <f>I77+I78+I79</f>
        <v>3773</v>
      </c>
      <c r="J76" s="266">
        <f>J77+J78+J79</f>
        <v>2969</v>
      </c>
      <c r="K76" s="192"/>
      <c r="L76" s="192"/>
      <c r="M76" s="192"/>
    </row>
    <row r="77" spans="1:13" ht="12.75">
      <c r="A77" s="246" t="s">
        <v>207</v>
      </c>
      <c r="B77" s="176">
        <v>41</v>
      </c>
      <c r="C77" s="13"/>
      <c r="D77" s="40">
        <v>635</v>
      </c>
      <c r="E77" s="39"/>
      <c r="F77" s="264" t="s">
        <v>219</v>
      </c>
      <c r="G77" s="211">
        <v>500</v>
      </c>
      <c r="H77" s="211"/>
      <c r="I77" s="211">
        <v>159</v>
      </c>
      <c r="J77" s="258">
        <v>110</v>
      </c>
      <c r="K77" s="192"/>
      <c r="L77" s="192"/>
      <c r="M77" s="192"/>
    </row>
    <row r="78" spans="1:13" ht="12.75">
      <c r="A78" s="246" t="s">
        <v>207</v>
      </c>
      <c r="B78" s="176">
        <v>41</v>
      </c>
      <c r="C78" s="13"/>
      <c r="D78" s="40">
        <v>637</v>
      </c>
      <c r="E78" s="39"/>
      <c r="F78" s="264" t="s">
        <v>220</v>
      </c>
      <c r="G78" s="211">
        <v>0</v>
      </c>
      <c r="H78" s="211"/>
      <c r="I78" s="211">
        <v>214</v>
      </c>
      <c r="J78" s="258">
        <v>214</v>
      </c>
      <c r="K78" s="192"/>
      <c r="L78" s="192"/>
      <c r="M78" s="192"/>
    </row>
    <row r="79" spans="1:13" ht="13.5" thickBot="1">
      <c r="A79" s="253" t="s">
        <v>207</v>
      </c>
      <c r="B79" s="178">
        <v>41</v>
      </c>
      <c r="C79" s="10"/>
      <c r="D79" s="152">
        <v>632</v>
      </c>
      <c r="E79" s="145"/>
      <c r="F79" s="10" t="s">
        <v>61</v>
      </c>
      <c r="G79" s="156">
        <v>0</v>
      </c>
      <c r="H79" s="156"/>
      <c r="I79" s="156">
        <v>3400</v>
      </c>
      <c r="J79" s="272">
        <v>2645</v>
      </c>
      <c r="K79" s="193"/>
      <c r="L79" s="193"/>
      <c r="M79" s="193"/>
    </row>
    <row r="80" spans="1:13" ht="13.5" thickTop="1">
      <c r="A80" s="248"/>
      <c r="B80" s="177"/>
      <c r="C80" s="4" t="s">
        <v>44</v>
      </c>
      <c r="D80" s="84"/>
      <c r="E80" s="44"/>
      <c r="F80" s="5" t="s">
        <v>15</v>
      </c>
      <c r="G80" s="54">
        <f>G81+G83</f>
        <v>3250</v>
      </c>
      <c r="H80" s="54">
        <f>H81+H83</f>
        <v>0</v>
      </c>
      <c r="I80" s="54">
        <f>I81+I83</f>
        <v>3000</v>
      </c>
      <c r="J80" s="266">
        <v>862</v>
      </c>
      <c r="K80" s="192"/>
      <c r="L80" s="192"/>
      <c r="M80" s="192"/>
    </row>
    <row r="81" spans="1:29" ht="12.75">
      <c r="A81" s="248"/>
      <c r="B81" s="177"/>
      <c r="C81" s="7"/>
      <c r="D81" s="80">
        <v>632</v>
      </c>
      <c r="E81" s="39"/>
      <c r="F81" s="6" t="s">
        <v>11</v>
      </c>
      <c r="G81" s="8">
        <v>2800</v>
      </c>
      <c r="H81" s="8"/>
      <c r="I81" s="56">
        <v>2700</v>
      </c>
      <c r="J81" s="249">
        <v>2601</v>
      </c>
      <c r="K81" s="20"/>
      <c r="L81" s="20"/>
      <c r="M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s="19" customFormat="1" ht="12.75">
      <c r="A82" s="246" t="s">
        <v>190</v>
      </c>
      <c r="B82" s="176">
        <v>41</v>
      </c>
      <c r="C82" s="25"/>
      <c r="D82" s="80"/>
      <c r="E82" s="39" t="s">
        <v>18</v>
      </c>
      <c r="F82" s="14" t="s">
        <v>61</v>
      </c>
      <c r="G82" s="107">
        <v>2800</v>
      </c>
      <c r="H82" s="107"/>
      <c r="I82" s="237">
        <v>2700</v>
      </c>
      <c r="J82" s="251">
        <v>2601</v>
      </c>
      <c r="K82" s="193"/>
      <c r="L82" s="193"/>
      <c r="M82" s="193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13" ht="12.75">
      <c r="A83" s="248"/>
      <c r="B83" s="177"/>
      <c r="C83" s="7"/>
      <c r="D83" s="80">
        <v>635</v>
      </c>
      <c r="E83" s="39"/>
      <c r="F83" s="6" t="s">
        <v>47</v>
      </c>
      <c r="G83" s="8">
        <f>G84+G85</f>
        <v>450</v>
      </c>
      <c r="H83" s="8"/>
      <c r="I83" s="235">
        <v>300</v>
      </c>
      <c r="J83" s="247">
        <v>241</v>
      </c>
      <c r="K83" s="193"/>
      <c r="L83" s="193"/>
      <c r="M83" s="193"/>
    </row>
    <row r="84" spans="1:13" ht="12.75">
      <c r="A84" s="246" t="s">
        <v>190</v>
      </c>
      <c r="B84" s="176">
        <v>41</v>
      </c>
      <c r="C84" s="7"/>
      <c r="D84" s="80"/>
      <c r="E84" s="39"/>
      <c r="F84" s="7" t="s">
        <v>135</v>
      </c>
      <c r="G84" s="107">
        <v>400</v>
      </c>
      <c r="H84" s="107"/>
      <c r="I84" s="237">
        <v>300</v>
      </c>
      <c r="J84" s="251">
        <v>241</v>
      </c>
      <c r="K84" s="193"/>
      <c r="L84" s="193"/>
      <c r="M84" s="193"/>
    </row>
    <row r="85" spans="1:13" ht="13.5" thickBot="1">
      <c r="A85" s="253"/>
      <c r="B85" s="178"/>
      <c r="C85" s="10"/>
      <c r="D85" s="152"/>
      <c r="E85" s="145"/>
      <c r="F85" s="9" t="s">
        <v>55</v>
      </c>
      <c r="G85" s="115">
        <v>50</v>
      </c>
      <c r="H85" s="115"/>
      <c r="I85" s="242">
        <v>0</v>
      </c>
      <c r="J85" s="274">
        <v>0</v>
      </c>
      <c r="K85" s="193"/>
      <c r="L85" s="193"/>
      <c r="M85" s="193"/>
    </row>
    <row r="86" spans="1:13" ht="13.5" thickTop="1">
      <c r="A86" s="248"/>
      <c r="B86" s="186"/>
      <c r="C86" s="181" t="s">
        <v>192</v>
      </c>
      <c r="D86" s="187"/>
      <c r="E86" s="183"/>
      <c r="F86" s="188" t="s">
        <v>193</v>
      </c>
      <c r="G86" s="173">
        <f>G87+G89+G88</f>
        <v>950</v>
      </c>
      <c r="H86" s="173">
        <f>H87+H89</f>
        <v>0</v>
      </c>
      <c r="I86" s="173">
        <f>I87+I89</f>
        <v>717</v>
      </c>
      <c r="J86" s="273">
        <v>770</v>
      </c>
      <c r="K86" s="198"/>
      <c r="L86" s="198"/>
      <c r="M86" s="198"/>
    </row>
    <row r="87" spans="1:13" ht="12.75">
      <c r="A87" s="248" t="s">
        <v>199</v>
      </c>
      <c r="B87" s="177">
        <v>41</v>
      </c>
      <c r="C87" s="181"/>
      <c r="D87" s="182">
        <v>637</v>
      </c>
      <c r="E87" s="183"/>
      <c r="F87" s="184" t="s">
        <v>200</v>
      </c>
      <c r="G87" s="185">
        <v>650</v>
      </c>
      <c r="H87" s="185"/>
      <c r="I87" s="210">
        <v>600</v>
      </c>
      <c r="J87" s="258">
        <v>600</v>
      </c>
      <c r="K87" s="199"/>
      <c r="L87" s="199"/>
      <c r="M87" s="199"/>
    </row>
    <row r="88" spans="1:13" ht="12.75">
      <c r="A88" s="306"/>
      <c r="B88" s="307">
        <v>41</v>
      </c>
      <c r="C88" s="308"/>
      <c r="D88" s="309">
        <v>637</v>
      </c>
      <c r="E88" s="310"/>
      <c r="F88" s="313" t="s">
        <v>233</v>
      </c>
      <c r="G88" s="311">
        <v>100</v>
      </c>
      <c r="H88" s="311"/>
      <c r="I88" s="213"/>
      <c r="J88" s="312"/>
      <c r="K88" s="199"/>
      <c r="L88" s="199"/>
      <c r="M88" s="199"/>
    </row>
    <row r="89" spans="1:13" ht="13.5" thickBot="1">
      <c r="A89" s="253" t="s">
        <v>199</v>
      </c>
      <c r="B89" s="178">
        <v>41</v>
      </c>
      <c r="C89" s="10"/>
      <c r="D89" s="189">
        <v>637</v>
      </c>
      <c r="E89" s="145"/>
      <c r="F89" s="9" t="s">
        <v>201</v>
      </c>
      <c r="G89" s="11">
        <v>200</v>
      </c>
      <c r="H89" s="11"/>
      <c r="I89" s="156">
        <v>117</v>
      </c>
      <c r="J89" s="272">
        <v>190</v>
      </c>
      <c r="K89" s="193"/>
      <c r="L89" s="193"/>
      <c r="M89" s="193"/>
    </row>
    <row r="90" spans="1:13" ht="13.5" thickTop="1">
      <c r="A90" s="248"/>
      <c r="B90" s="177"/>
      <c r="C90" s="4" t="s">
        <v>50</v>
      </c>
      <c r="D90" s="75"/>
      <c r="E90" s="38"/>
      <c r="F90" s="5" t="s">
        <v>146</v>
      </c>
      <c r="G90" s="57">
        <f>G91+G92+G94+G95</f>
        <v>8000</v>
      </c>
      <c r="H90" s="57">
        <f>H91+H92+H94+H95</f>
        <v>0</v>
      </c>
      <c r="I90" s="57">
        <f>I91+I92+I94+I95</f>
        <v>6010</v>
      </c>
      <c r="J90" s="268">
        <f>J91+J92+J94+J95</f>
        <v>6244</v>
      </c>
      <c r="K90" s="200"/>
      <c r="L90" s="200"/>
      <c r="M90" s="200"/>
    </row>
    <row r="91" spans="1:13" ht="12.75">
      <c r="A91" s="246" t="s">
        <v>191</v>
      </c>
      <c r="B91" s="176">
        <v>41</v>
      </c>
      <c r="C91" s="7"/>
      <c r="D91" s="80">
        <v>632</v>
      </c>
      <c r="E91" s="39" t="s">
        <v>18</v>
      </c>
      <c r="F91" s="6" t="s">
        <v>159</v>
      </c>
      <c r="G91" s="8">
        <v>5200</v>
      </c>
      <c r="H91" s="8"/>
      <c r="I91" s="56">
        <v>4500</v>
      </c>
      <c r="J91" s="249">
        <v>4903</v>
      </c>
      <c r="K91" s="20"/>
      <c r="L91" s="20"/>
      <c r="M91" s="20"/>
    </row>
    <row r="92" spans="1:13" ht="12.75">
      <c r="A92" s="248"/>
      <c r="B92" s="177"/>
      <c r="C92" s="7"/>
      <c r="D92" s="80">
        <v>633</v>
      </c>
      <c r="E92" s="39"/>
      <c r="F92" s="6" t="s">
        <v>72</v>
      </c>
      <c r="G92" s="8">
        <v>200</v>
      </c>
      <c r="H92" s="8"/>
      <c r="I92" s="56">
        <v>150</v>
      </c>
      <c r="J92" s="249">
        <v>79</v>
      </c>
      <c r="K92" s="20"/>
      <c r="L92" s="20"/>
      <c r="M92" s="20"/>
    </row>
    <row r="93" spans="1:13" ht="12.75">
      <c r="A93" s="248" t="s">
        <v>183</v>
      </c>
      <c r="B93" s="177"/>
      <c r="C93" s="7"/>
      <c r="D93" s="80"/>
      <c r="E93" s="39" t="s">
        <v>31</v>
      </c>
      <c r="F93" s="6" t="s">
        <v>63</v>
      </c>
      <c r="G93" s="107">
        <v>200</v>
      </c>
      <c r="H93" s="107"/>
      <c r="I93" s="236">
        <v>150</v>
      </c>
      <c r="J93" s="250">
        <v>79</v>
      </c>
      <c r="K93" s="20"/>
      <c r="L93" s="20"/>
      <c r="M93" s="20"/>
    </row>
    <row r="94" spans="1:13" ht="12.75">
      <c r="A94" s="246" t="s">
        <v>212</v>
      </c>
      <c r="B94" s="176">
        <v>41</v>
      </c>
      <c r="C94" s="7"/>
      <c r="D94" s="80">
        <v>635</v>
      </c>
      <c r="E94" s="39"/>
      <c r="F94" s="7" t="s">
        <v>148</v>
      </c>
      <c r="G94" s="8">
        <v>900</v>
      </c>
      <c r="H94" s="8"/>
      <c r="I94" s="56">
        <v>320</v>
      </c>
      <c r="J94" s="249">
        <v>155</v>
      </c>
      <c r="K94" s="20"/>
      <c r="L94" s="20"/>
      <c r="M94" s="20"/>
    </row>
    <row r="95" spans="1:13" ht="12.75">
      <c r="A95" s="248"/>
      <c r="B95" s="177"/>
      <c r="C95" s="25"/>
      <c r="D95" s="80">
        <v>637</v>
      </c>
      <c r="E95" s="40"/>
      <c r="F95" s="14" t="s">
        <v>149</v>
      </c>
      <c r="G95" s="8">
        <f>G96+G97+G98+G99+G100</f>
        <v>1700</v>
      </c>
      <c r="H95" s="8">
        <f>H96+H97+H98+H99+H100</f>
        <v>0</v>
      </c>
      <c r="I95" s="8">
        <f>I96+I97+I98+I99+I100</f>
        <v>1040</v>
      </c>
      <c r="J95" s="247">
        <f>J96+J97+J98+J99+J100</f>
        <v>1107</v>
      </c>
      <c r="K95" s="20"/>
      <c r="L95" s="20"/>
      <c r="M95" s="20"/>
    </row>
    <row r="96" spans="1:13" ht="12.75">
      <c r="A96" s="246" t="s">
        <v>202</v>
      </c>
      <c r="B96" s="176">
        <v>41</v>
      </c>
      <c r="C96" s="31"/>
      <c r="D96" s="31"/>
      <c r="E96" s="91"/>
      <c r="F96" s="14" t="s">
        <v>222</v>
      </c>
      <c r="G96" s="107">
        <v>700</v>
      </c>
      <c r="H96" s="107"/>
      <c r="I96" s="236">
        <v>560</v>
      </c>
      <c r="J96" s="250">
        <v>584</v>
      </c>
      <c r="K96" s="20"/>
      <c r="L96" s="20"/>
      <c r="M96" s="20"/>
    </row>
    <row r="97" spans="1:13" ht="12.75">
      <c r="A97" s="246" t="s">
        <v>202</v>
      </c>
      <c r="B97" s="176">
        <v>41</v>
      </c>
      <c r="C97" s="31"/>
      <c r="D97" s="175"/>
      <c r="E97" s="91"/>
      <c r="F97" s="14" t="s">
        <v>206</v>
      </c>
      <c r="G97" s="107">
        <v>300</v>
      </c>
      <c r="H97" s="107"/>
      <c r="I97" s="236">
        <v>160</v>
      </c>
      <c r="J97" s="250">
        <v>179</v>
      </c>
      <c r="K97" s="20"/>
      <c r="L97" s="20"/>
      <c r="M97" s="20"/>
    </row>
    <row r="98" spans="1:13" ht="12.75">
      <c r="A98" s="246" t="s">
        <v>191</v>
      </c>
      <c r="B98" s="176">
        <v>41</v>
      </c>
      <c r="C98" s="7"/>
      <c r="D98" s="80"/>
      <c r="E98" s="39"/>
      <c r="F98" s="6" t="s">
        <v>46</v>
      </c>
      <c r="G98" s="107">
        <v>0</v>
      </c>
      <c r="H98" s="107"/>
      <c r="I98" s="236">
        <v>0</v>
      </c>
      <c r="J98" s="250">
        <v>0</v>
      </c>
      <c r="K98" s="20"/>
      <c r="L98" s="20"/>
      <c r="M98" s="20"/>
    </row>
    <row r="99" spans="1:13" ht="12.75">
      <c r="A99" s="248" t="s">
        <v>191</v>
      </c>
      <c r="B99" s="177">
        <v>41</v>
      </c>
      <c r="C99" s="7"/>
      <c r="D99" s="80"/>
      <c r="E99" s="39"/>
      <c r="F99" s="7" t="s">
        <v>154</v>
      </c>
      <c r="G99" s="107">
        <v>500</v>
      </c>
      <c r="H99" s="107"/>
      <c r="I99" s="236">
        <v>320</v>
      </c>
      <c r="J99" s="250">
        <v>344</v>
      </c>
      <c r="K99" s="20"/>
      <c r="L99" s="20"/>
      <c r="M99" s="20"/>
    </row>
    <row r="100" spans="1:13" ht="12.75" customHeight="1" thickBot="1">
      <c r="A100" s="253" t="s">
        <v>191</v>
      </c>
      <c r="B100" s="178">
        <v>41</v>
      </c>
      <c r="C100" s="10"/>
      <c r="D100" s="152"/>
      <c r="E100" s="145" t="s">
        <v>19</v>
      </c>
      <c r="F100" s="9" t="s">
        <v>136</v>
      </c>
      <c r="G100" s="115">
        <v>200</v>
      </c>
      <c r="H100" s="115"/>
      <c r="I100" s="243">
        <v>0</v>
      </c>
      <c r="J100" s="271">
        <v>0</v>
      </c>
      <c r="K100" s="20"/>
      <c r="L100" s="20"/>
      <c r="M100" s="20"/>
    </row>
    <row r="101" spans="1:13" ht="13.5" thickTop="1">
      <c r="A101" s="248"/>
      <c r="B101" s="177"/>
      <c r="C101" s="4" t="s">
        <v>157</v>
      </c>
      <c r="D101" s="75"/>
      <c r="E101" s="38"/>
      <c r="F101" s="5" t="s">
        <v>158</v>
      </c>
      <c r="G101" s="54">
        <f>G102+G103</f>
        <v>550</v>
      </c>
      <c r="H101" s="54">
        <f>H102+H103</f>
        <v>0</v>
      </c>
      <c r="I101" s="54">
        <f>I102+I103</f>
        <v>440</v>
      </c>
      <c r="J101" s="266">
        <f>J102+J103</f>
        <v>415</v>
      </c>
      <c r="K101" s="201"/>
      <c r="L101" s="201"/>
      <c r="M101" s="201"/>
    </row>
    <row r="102" spans="1:13" ht="12.75">
      <c r="A102" s="248" t="s">
        <v>204</v>
      </c>
      <c r="B102" s="177">
        <v>41</v>
      </c>
      <c r="C102" s="12"/>
      <c r="D102" s="84">
        <v>632</v>
      </c>
      <c r="E102" s="44"/>
      <c r="F102" s="3" t="s">
        <v>147</v>
      </c>
      <c r="G102" s="95">
        <v>350</v>
      </c>
      <c r="H102" s="95"/>
      <c r="I102" s="221">
        <v>330</v>
      </c>
      <c r="J102" s="249">
        <v>305</v>
      </c>
      <c r="K102" s="20"/>
      <c r="L102" s="20"/>
      <c r="M102" s="20"/>
    </row>
    <row r="103" spans="1:13" ht="13.5" thickBot="1">
      <c r="A103" s="253" t="s">
        <v>204</v>
      </c>
      <c r="B103" s="178">
        <v>41</v>
      </c>
      <c r="C103" s="10"/>
      <c r="D103" s="152">
        <v>635</v>
      </c>
      <c r="E103" s="145"/>
      <c r="F103" s="9" t="s">
        <v>203</v>
      </c>
      <c r="G103" s="156">
        <v>200</v>
      </c>
      <c r="H103" s="156"/>
      <c r="I103" s="99">
        <v>110</v>
      </c>
      <c r="J103" s="270">
        <v>110</v>
      </c>
      <c r="K103" s="20"/>
      <c r="L103" s="20"/>
      <c r="M103" s="20"/>
    </row>
    <row r="104" spans="1:13" ht="13.5" thickTop="1">
      <c r="A104" s="248"/>
      <c r="B104" s="177"/>
      <c r="C104" s="4" t="s">
        <v>74</v>
      </c>
      <c r="D104" s="157"/>
      <c r="E104" s="45"/>
      <c r="F104" s="5" t="s">
        <v>120</v>
      </c>
      <c r="G104" s="54">
        <f>G105+G116+G117</f>
        <v>623</v>
      </c>
      <c r="H104" s="54">
        <f>H105+H116+H117</f>
        <v>0</v>
      </c>
      <c r="I104" s="54">
        <f>I105+I116+I117</f>
        <v>2034</v>
      </c>
      <c r="J104" s="266">
        <f>J105+J116+J117</f>
        <v>1301</v>
      </c>
      <c r="K104" s="192"/>
      <c r="L104" s="192"/>
      <c r="M104" s="192"/>
    </row>
    <row r="105" spans="1:13" ht="12.75">
      <c r="A105" s="246" t="s">
        <v>205</v>
      </c>
      <c r="B105" s="176">
        <v>111</v>
      </c>
      <c r="C105" s="13"/>
      <c r="D105" s="81">
        <v>610</v>
      </c>
      <c r="E105" s="43"/>
      <c r="F105" s="6" t="s">
        <v>137</v>
      </c>
      <c r="G105" s="8">
        <v>250</v>
      </c>
      <c r="H105" s="8"/>
      <c r="I105" s="235">
        <v>1360</v>
      </c>
      <c r="J105" s="247">
        <v>966</v>
      </c>
      <c r="K105" s="193"/>
      <c r="L105" s="193"/>
      <c r="M105" s="193"/>
    </row>
    <row r="106" spans="1:13" ht="12.75" hidden="1">
      <c r="A106" s="248"/>
      <c r="B106" s="177"/>
      <c r="C106" s="6"/>
      <c r="D106" s="76" t="s">
        <v>22</v>
      </c>
      <c r="E106" s="39"/>
      <c r="F106" s="6" t="s">
        <v>1</v>
      </c>
      <c r="G106" s="8"/>
      <c r="H106" s="8"/>
      <c r="I106" s="235"/>
      <c r="J106" s="247"/>
      <c r="K106" s="193"/>
      <c r="L106" s="193"/>
      <c r="M106" s="193"/>
    </row>
    <row r="107" spans="1:13" ht="12.75" hidden="1">
      <c r="A107" s="246"/>
      <c r="B107" s="176"/>
      <c r="C107" s="13"/>
      <c r="D107" s="76" t="s">
        <v>23</v>
      </c>
      <c r="E107" s="39"/>
      <c r="F107" s="6" t="s">
        <v>2</v>
      </c>
      <c r="G107" s="8"/>
      <c r="H107" s="8"/>
      <c r="I107" s="235"/>
      <c r="J107" s="247"/>
      <c r="K107" s="193"/>
      <c r="L107" s="193"/>
      <c r="M107" s="193"/>
    </row>
    <row r="108" spans="1:13" ht="12.75" hidden="1">
      <c r="A108" s="248"/>
      <c r="B108" s="177"/>
      <c r="C108" s="13"/>
      <c r="D108" s="76" t="s">
        <v>24</v>
      </c>
      <c r="E108" s="39"/>
      <c r="F108" s="6" t="s">
        <v>3</v>
      </c>
      <c r="G108" s="8"/>
      <c r="H108" s="8"/>
      <c r="I108" s="235"/>
      <c r="J108" s="247"/>
      <c r="K108" s="193"/>
      <c r="L108" s="193"/>
      <c r="M108" s="193"/>
    </row>
    <row r="109" spans="1:13" ht="12.75" hidden="1">
      <c r="A109" s="246"/>
      <c r="B109" s="176"/>
      <c r="C109" s="13"/>
      <c r="D109" s="76" t="s">
        <v>25</v>
      </c>
      <c r="E109" s="39"/>
      <c r="F109" s="6" t="s">
        <v>4</v>
      </c>
      <c r="G109" s="8"/>
      <c r="H109" s="8"/>
      <c r="I109" s="235"/>
      <c r="J109" s="247"/>
      <c r="K109" s="193"/>
      <c r="L109" s="193"/>
      <c r="M109" s="193"/>
    </row>
    <row r="110" spans="1:13" ht="12.75" hidden="1">
      <c r="A110" s="248"/>
      <c r="B110" s="177"/>
      <c r="C110" s="13"/>
      <c r="D110" s="76"/>
      <c r="E110" s="39" t="s">
        <v>18</v>
      </c>
      <c r="F110" s="6" t="s">
        <v>5</v>
      </c>
      <c r="G110" s="8"/>
      <c r="H110" s="8"/>
      <c r="I110" s="235"/>
      <c r="J110" s="247"/>
      <c r="K110" s="193"/>
      <c r="L110" s="193"/>
      <c r="M110" s="193"/>
    </row>
    <row r="111" spans="1:13" ht="12.75" hidden="1">
      <c r="A111" s="246"/>
      <c r="B111" s="176"/>
      <c r="C111" s="13"/>
      <c r="D111" s="76"/>
      <c r="E111" s="39" t="s">
        <v>19</v>
      </c>
      <c r="F111" s="6" t="s">
        <v>112</v>
      </c>
      <c r="G111" s="8"/>
      <c r="H111" s="8"/>
      <c r="I111" s="235"/>
      <c r="J111" s="247"/>
      <c r="K111" s="193"/>
      <c r="L111" s="193"/>
      <c r="M111" s="193"/>
    </row>
    <row r="112" spans="1:13" ht="12.75" hidden="1">
      <c r="A112" s="248"/>
      <c r="B112" s="177"/>
      <c r="C112" s="13"/>
      <c r="D112" s="76"/>
      <c r="E112" s="39" t="s">
        <v>20</v>
      </c>
      <c r="F112" s="6" t="s">
        <v>113</v>
      </c>
      <c r="G112" s="8"/>
      <c r="H112" s="8"/>
      <c r="I112" s="235"/>
      <c r="J112" s="247"/>
      <c r="K112" s="193"/>
      <c r="L112" s="193"/>
      <c r="M112" s="193"/>
    </row>
    <row r="113" spans="1:13" ht="12.75" hidden="1">
      <c r="A113" s="246"/>
      <c r="B113" s="176"/>
      <c r="C113" s="13"/>
      <c r="D113" s="76"/>
      <c r="E113" s="39" t="s">
        <v>28</v>
      </c>
      <c r="F113" s="6" t="s">
        <v>114</v>
      </c>
      <c r="G113" s="8"/>
      <c r="H113" s="8"/>
      <c r="I113" s="235"/>
      <c r="J113" s="247"/>
      <c r="K113" s="193"/>
      <c r="L113" s="193"/>
      <c r="M113" s="193"/>
    </row>
    <row r="114" spans="1:13" ht="12.75" hidden="1">
      <c r="A114" s="248"/>
      <c r="B114" s="177"/>
      <c r="C114" s="13"/>
      <c r="D114" s="81"/>
      <c r="E114" s="39" t="s">
        <v>30</v>
      </c>
      <c r="F114" s="6" t="s">
        <v>115</v>
      </c>
      <c r="G114" s="8"/>
      <c r="H114" s="8"/>
      <c r="I114" s="235"/>
      <c r="J114" s="247"/>
      <c r="K114" s="193"/>
      <c r="L114" s="193"/>
      <c r="M114" s="193"/>
    </row>
    <row r="115" spans="1:13" ht="12.75" hidden="1">
      <c r="A115" s="246"/>
      <c r="B115" s="176"/>
      <c r="C115" s="13"/>
      <c r="D115" s="81"/>
      <c r="E115" s="39" t="s">
        <v>32</v>
      </c>
      <c r="F115" s="6" t="s">
        <v>117</v>
      </c>
      <c r="G115" s="8"/>
      <c r="H115" s="8"/>
      <c r="I115" s="235"/>
      <c r="J115" s="247"/>
      <c r="K115" s="193"/>
      <c r="L115" s="193"/>
      <c r="M115" s="193"/>
    </row>
    <row r="116" spans="1:13" ht="12.75">
      <c r="A116" s="248" t="s">
        <v>205</v>
      </c>
      <c r="B116" s="177">
        <v>111</v>
      </c>
      <c r="C116" s="13"/>
      <c r="D116" s="81">
        <v>620</v>
      </c>
      <c r="E116" s="43"/>
      <c r="F116" s="6" t="s">
        <v>81</v>
      </c>
      <c r="G116" s="8">
        <v>88</v>
      </c>
      <c r="H116" s="8"/>
      <c r="I116" s="235">
        <v>304</v>
      </c>
      <c r="J116" s="247">
        <v>260</v>
      </c>
      <c r="K116" s="193"/>
      <c r="L116" s="193"/>
      <c r="M116" s="193"/>
    </row>
    <row r="117" spans="1:13" ht="13.5" thickBot="1">
      <c r="A117" s="253" t="s">
        <v>183</v>
      </c>
      <c r="B117" s="178">
        <v>111</v>
      </c>
      <c r="C117" s="89"/>
      <c r="D117" s="81">
        <v>630</v>
      </c>
      <c r="E117" s="43"/>
      <c r="F117" s="6" t="s">
        <v>59</v>
      </c>
      <c r="G117" s="11">
        <v>285</v>
      </c>
      <c r="H117" s="11"/>
      <c r="I117" s="99">
        <v>370</v>
      </c>
      <c r="J117" s="270">
        <v>75</v>
      </c>
      <c r="K117" s="20"/>
      <c r="L117" s="20"/>
      <c r="M117" s="20"/>
    </row>
    <row r="118" spans="1:13" ht="13.5" thickTop="1">
      <c r="A118" s="248"/>
      <c r="B118" s="177"/>
      <c r="C118" s="4" t="s">
        <v>51</v>
      </c>
      <c r="D118" s="82"/>
      <c r="E118" s="42"/>
      <c r="F118" s="23" t="s">
        <v>48</v>
      </c>
      <c r="G118" s="55">
        <f>G119</f>
        <v>300</v>
      </c>
      <c r="H118" s="55"/>
      <c r="I118" s="55">
        <v>160</v>
      </c>
      <c r="J118" s="266">
        <v>190</v>
      </c>
      <c r="K118" s="192"/>
      <c r="L118" s="192"/>
      <c r="M118" s="192"/>
    </row>
    <row r="119" spans="1:13" ht="12.75">
      <c r="A119" s="248" t="s">
        <v>205</v>
      </c>
      <c r="B119" s="177">
        <v>41</v>
      </c>
      <c r="C119" s="7"/>
      <c r="D119" s="80">
        <v>637</v>
      </c>
      <c r="E119" s="39"/>
      <c r="F119" s="6" t="s">
        <v>9</v>
      </c>
      <c r="G119" s="8">
        <f>G120</f>
        <v>300</v>
      </c>
      <c r="H119" s="8"/>
      <c r="I119" s="56">
        <v>160</v>
      </c>
      <c r="J119" s="249">
        <v>190</v>
      </c>
      <c r="K119" s="20"/>
      <c r="L119" s="20"/>
      <c r="M119" s="20"/>
    </row>
    <row r="120" spans="1:13" ht="13.5" thickBot="1">
      <c r="A120" s="246"/>
      <c r="B120" s="176">
        <v>41</v>
      </c>
      <c r="C120" s="7"/>
      <c r="D120" s="80"/>
      <c r="E120" s="39" t="s">
        <v>19</v>
      </c>
      <c r="F120" s="6" t="s">
        <v>49</v>
      </c>
      <c r="G120" s="107">
        <v>300</v>
      </c>
      <c r="H120" s="107"/>
      <c r="I120" s="236">
        <v>160</v>
      </c>
      <c r="J120" s="250">
        <v>190</v>
      </c>
      <c r="K120" s="20"/>
      <c r="L120" s="20"/>
      <c r="M120" s="20"/>
    </row>
    <row r="121" spans="1:13" ht="18" customHeight="1" thickBot="1">
      <c r="A121" s="142"/>
      <c r="B121" s="180"/>
      <c r="C121" s="88" t="s">
        <v>75</v>
      </c>
      <c r="D121" s="51"/>
      <c r="E121" s="51"/>
      <c r="F121" s="51"/>
      <c r="G121" s="58">
        <f>G5+G48+G50+G55+G58+G72+G76+G80+G86+G90+G101+G104+G118</f>
        <v>70800</v>
      </c>
      <c r="H121" s="58">
        <f>H5+H48+H50+H55+H58+H72+H76+H80+H86+H90+H101+H104+H118</f>
        <v>0</v>
      </c>
      <c r="I121" s="58">
        <f>I5+I48+I50+I55+I58+I72+I76+I80+I86+I90+I101+I104+I118</f>
        <v>72994</v>
      </c>
      <c r="J121" s="269">
        <f>J5+J48+J50+J55+J58+J72+J76+J80+J86+J90+J101+J104+J118</f>
        <v>70142</v>
      </c>
      <c r="K121" s="202"/>
      <c r="L121" s="202"/>
      <c r="M121" s="202"/>
    </row>
  </sheetData>
  <mergeCells count="1">
    <mergeCell ref="G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J20" sqref="J20"/>
    </sheetView>
  </sheetViews>
  <sheetFormatPr defaultColWidth="9.00390625" defaultRowHeight="12.75"/>
  <cols>
    <col min="1" max="2" width="7.75390625" style="0" customWidth="1"/>
    <col min="3" max="3" width="8.75390625" style="0" customWidth="1"/>
    <col min="4" max="4" width="11.00390625" style="0" customWidth="1"/>
    <col min="5" max="5" width="4.00390625" style="0" hidden="1" customWidth="1"/>
    <col min="6" max="6" width="44.75390625" style="0" customWidth="1"/>
    <col min="7" max="7" width="7.00390625" style="53" hidden="1" customWidth="1"/>
    <col min="8" max="8" width="9.375" style="0" customWidth="1"/>
    <col min="9" max="9" width="8.75390625" style="0" customWidth="1"/>
  </cols>
  <sheetData>
    <row r="1" spans="1:11" ht="21" thickBot="1">
      <c r="A1" s="124" t="s">
        <v>195</v>
      </c>
      <c r="B1" s="124"/>
      <c r="C1" s="124"/>
      <c r="D1" s="59"/>
      <c r="E1" s="59"/>
      <c r="F1" s="59"/>
      <c r="G1" s="123"/>
      <c r="H1" s="48"/>
      <c r="I1" s="48"/>
      <c r="J1" s="1"/>
      <c r="K1" s="1"/>
    </row>
    <row r="2" spans="1:11" ht="34.5" customHeight="1" thickBot="1">
      <c r="A2" s="127" t="s">
        <v>164</v>
      </c>
      <c r="B2" s="158" t="s">
        <v>173</v>
      </c>
      <c r="C2" s="128" t="s">
        <v>174</v>
      </c>
      <c r="D2" s="128" t="s">
        <v>176</v>
      </c>
      <c r="E2" s="129" t="s">
        <v>176</v>
      </c>
      <c r="F2" s="166"/>
      <c r="G2" s="206" t="s">
        <v>57</v>
      </c>
      <c r="H2" s="319"/>
      <c r="I2" s="320"/>
      <c r="J2" s="320"/>
      <c r="K2" s="234" t="s">
        <v>217</v>
      </c>
    </row>
    <row r="3" spans="1:11" ht="19.5" customHeight="1">
      <c r="A3" s="131" t="s">
        <v>165</v>
      </c>
      <c r="B3" s="159" t="s">
        <v>166</v>
      </c>
      <c r="C3" s="126" t="s">
        <v>175</v>
      </c>
      <c r="D3" s="126" t="s">
        <v>175</v>
      </c>
      <c r="E3" s="132" t="s">
        <v>175</v>
      </c>
      <c r="F3" s="165" t="s">
        <v>57</v>
      </c>
      <c r="G3" s="163"/>
      <c r="H3" s="164" t="s">
        <v>209</v>
      </c>
      <c r="I3" s="171"/>
      <c r="J3" s="259" t="s">
        <v>228</v>
      </c>
      <c r="K3" s="244"/>
    </row>
    <row r="4" spans="1:11" ht="13.5" thickBot="1">
      <c r="A4" s="134"/>
      <c r="B4" s="161"/>
      <c r="C4" s="137"/>
      <c r="D4" s="137"/>
      <c r="E4" s="138"/>
      <c r="F4" s="162"/>
      <c r="G4" s="139"/>
      <c r="H4" s="140"/>
      <c r="I4" s="140"/>
      <c r="J4" s="140" t="s">
        <v>230</v>
      </c>
      <c r="K4" s="244"/>
    </row>
    <row r="5" spans="1:11" ht="12.75" customHeight="1" hidden="1">
      <c r="A5" s="248" t="s">
        <v>183</v>
      </c>
      <c r="B5" s="141"/>
      <c r="C5" s="3"/>
      <c r="D5" s="6"/>
      <c r="E5" s="76" t="s">
        <v>21</v>
      </c>
      <c r="F5" s="39"/>
      <c r="G5" s="6" t="s">
        <v>70</v>
      </c>
      <c r="H5" s="8"/>
      <c r="I5" s="8"/>
      <c r="J5" s="235"/>
      <c r="K5" s="247"/>
    </row>
    <row r="6" spans="1:11" ht="12.75" hidden="1">
      <c r="A6" s="225" t="e">
        <f>A5+1</f>
        <v>#VALUE!</v>
      </c>
      <c r="B6" s="68"/>
      <c r="C6" s="73"/>
      <c r="D6" s="15"/>
      <c r="E6" s="18"/>
      <c r="F6" s="17"/>
      <c r="G6" s="8"/>
      <c r="H6" s="56"/>
      <c r="I6" s="6"/>
      <c r="J6" s="260"/>
      <c r="K6" s="249"/>
    </row>
    <row r="7" spans="1:11" ht="12.75" hidden="1">
      <c r="A7" s="225" t="e">
        <f>A6+1</f>
        <v>#VALUE!</v>
      </c>
      <c r="B7" s="66"/>
      <c r="C7" s="72"/>
      <c r="D7" s="33"/>
      <c r="E7" s="7"/>
      <c r="F7" s="6"/>
      <c r="G7" s="8"/>
      <c r="H7" s="56"/>
      <c r="I7" s="6"/>
      <c r="J7" s="260"/>
      <c r="K7" s="249"/>
    </row>
    <row r="8" spans="1:11" ht="12.75" hidden="1">
      <c r="A8" s="225" t="e">
        <f>A7+1</f>
        <v>#VALUE!</v>
      </c>
      <c r="B8" s="92"/>
      <c r="C8" s="74"/>
      <c r="D8" s="32"/>
      <c r="E8" s="24"/>
      <c r="F8" s="19"/>
      <c r="G8" s="8"/>
      <c r="H8" s="56"/>
      <c r="I8" s="6"/>
      <c r="J8" s="260"/>
      <c r="K8" s="249"/>
    </row>
    <row r="9" spans="1:11" ht="12.75">
      <c r="A9" s="224"/>
      <c r="B9" s="70"/>
      <c r="C9" s="71" t="s">
        <v>58</v>
      </c>
      <c r="D9" s="5"/>
      <c r="E9" s="12"/>
      <c r="F9" s="5" t="s">
        <v>223</v>
      </c>
      <c r="G9" s="54"/>
      <c r="H9" s="54">
        <v>0</v>
      </c>
      <c r="I9" s="54"/>
      <c r="J9" s="54">
        <v>1026</v>
      </c>
      <c r="K9" s="245">
        <v>11026</v>
      </c>
    </row>
    <row r="10" spans="1:11" ht="12.75">
      <c r="A10" s="224"/>
      <c r="B10" s="70"/>
      <c r="C10" s="71"/>
      <c r="D10" s="33">
        <v>717</v>
      </c>
      <c r="E10" s="12"/>
      <c r="F10" s="36" t="s">
        <v>224</v>
      </c>
      <c r="G10" s="54">
        <v>55</v>
      </c>
      <c r="H10" s="210">
        <v>0</v>
      </c>
      <c r="I10" s="210"/>
      <c r="J10" s="210">
        <v>1026</v>
      </c>
      <c r="K10" s="258">
        <v>11026</v>
      </c>
    </row>
    <row r="11" spans="1:11" ht="12.75">
      <c r="A11" s="224" t="s">
        <v>196</v>
      </c>
      <c r="B11" s="3">
        <v>41</v>
      </c>
      <c r="C11" s="13"/>
      <c r="D11" s="33"/>
      <c r="E11" s="7" t="s">
        <v>19</v>
      </c>
      <c r="F11" s="36" t="s">
        <v>224</v>
      </c>
      <c r="G11" s="16">
        <v>55</v>
      </c>
      <c r="H11" s="208">
        <v>0</v>
      </c>
      <c r="I11" s="210"/>
      <c r="J11" s="210">
        <v>1026</v>
      </c>
      <c r="K11" s="258">
        <v>11026</v>
      </c>
    </row>
    <row r="12" spans="1:11" ht="12.75">
      <c r="A12" s="224"/>
      <c r="B12" s="70"/>
      <c r="C12" s="85" t="s">
        <v>45</v>
      </c>
      <c r="D12" s="3"/>
      <c r="E12" s="4"/>
      <c r="F12" s="5" t="s">
        <v>16</v>
      </c>
      <c r="G12" s="62">
        <v>105</v>
      </c>
      <c r="H12" s="172">
        <v>132</v>
      </c>
      <c r="I12" s="172"/>
      <c r="J12" s="172"/>
      <c r="K12" s="257">
        <v>0</v>
      </c>
    </row>
    <row r="13" spans="1:11" ht="12.75">
      <c r="A13" s="224" t="s">
        <v>196</v>
      </c>
      <c r="B13" s="70">
        <v>41</v>
      </c>
      <c r="C13" s="86"/>
      <c r="D13" s="64">
        <v>637</v>
      </c>
      <c r="E13" s="13"/>
      <c r="F13" s="14" t="s">
        <v>150</v>
      </c>
      <c r="G13" s="16">
        <v>105</v>
      </c>
      <c r="H13" s="167">
        <v>132</v>
      </c>
      <c r="I13" s="210"/>
      <c r="J13" s="210"/>
      <c r="K13" s="258">
        <v>0</v>
      </c>
    </row>
    <row r="14" spans="1:11" ht="12.75">
      <c r="A14" s="224"/>
      <c r="B14" s="92"/>
      <c r="C14" s="168" t="s">
        <v>50</v>
      </c>
      <c r="D14" s="64"/>
      <c r="E14" s="13"/>
      <c r="F14" s="33" t="s">
        <v>156</v>
      </c>
      <c r="G14" s="93">
        <v>54</v>
      </c>
      <c r="H14" s="174">
        <f>H15</f>
        <v>218</v>
      </c>
      <c r="I14" s="174"/>
      <c r="J14" s="261"/>
      <c r="K14" s="257">
        <v>0</v>
      </c>
    </row>
    <row r="15" spans="1:11" ht="13.5" thickBot="1">
      <c r="A15" s="231" t="s">
        <v>196</v>
      </c>
      <c r="B15" s="92">
        <v>41</v>
      </c>
      <c r="C15" s="169"/>
      <c r="D15" s="15">
        <v>717</v>
      </c>
      <c r="E15" s="18"/>
      <c r="F15" s="170" t="s">
        <v>194</v>
      </c>
      <c r="G15" s="94">
        <v>54</v>
      </c>
      <c r="H15" s="209">
        <v>218</v>
      </c>
      <c r="I15" s="213"/>
      <c r="J15" s="262"/>
      <c r="K15" s="258">
        <v>0</v>
      </c>
    </row>
    <row r="16" spans="1:11" ht="13.5" thickBot="1">
      <c r="A16" s="61"/>
      <c r="B16" s="160"/>
      <c r="C16" s="87"/>
      <c r="D16" s="35"/>
      <c r="E16" s="50"/>
      <c r="F16" s="35" t="s">
        <v>77</v>
      </c>
      <c r="G16" s="60">
        <v>214</v>
      </c>
      <c r="H16" s="60">
        <f>H9+H12+H14</f>
        <v>350</v>
      </c>
      <c r="I16" s="60">
        <f>I9+I12+I14</f>
        <v>0</v>
      </c>
      <c r="J16" s="60">
        <f>J9+J12+J14</f>
        <v>1026</v>
      </c>
      <c r="K16" s="263">
        <f>K9+K12+K14</f>
        <v>11026</v>
      </c>
    </row>
    <row r="18" ht="16.5" customHeight="1"/>
    <row r="19" spans="3:6" ht="13.5" hidden="1" thickBot="1">
      <c r="C19" s="27"/>
      <c r="D19" s="26"/>
      <c r="E19" s="27"/>
      <c r="F19" s="2" t="s">
        <v>77</v>
      </c>
    </row>
    <row r="34" ht="12.75" hidden="1"/>
    <row r="35" ht="15" customHeight="1"/>
    <row r="36" ht="12.75" hidden="1"/>
    <row r="37" ht="12.75" hidden="1"/>
    <row r="38" ht="12.75" hidden="1"/>
  </sheetData>
  <mergeCells count="1">
    <mergeCell ref="H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stranakova</dc:creator>
  <cp:keywords/>
  <dc:description/>
  <cp:lastModifiedBy>Obec Otrhanky</cp:lastModifiedBy>
  <cp:lastPrinted>2012-01-09T08:35:19Z</cp:lastPrinted>
  <dcterms:created xsi:type="dcterms:W3CDTF">2004-01-28T08:45:38Z</dcterms:created>
  <dcterms:modified xsi:type="dcterms:W3CDTF">2012-04-04T10:37:42Z</dcterms:modified>
  <cp:category/>
  <cp:version/>
  <cp:contentType/>
  <cp:contentStatus/>
</cp:coreProperties>
</file>